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28755" windowHeight="12585" activeTab="2"/>
  </bookViews>
  <sheets>
    <sheet name="структура занятых в экономике" sheetId="1" r:id="rId1"/>
    <sheet name="основные показатели" sheetId="2" r:id="rId2"/>
    <sheet name="среднемесячная заработная плата" sheetId="3" r:id="rId3"/>
    <sheet name="консолидированные поступления" sheetId="4" r:id="rId4"/>
  </sheets>
  <calcPr calcId="124519"/>
</workbook>
</file>

<file path=xl/calcChain.xml><?xml version="1.0" encoding="utf-8"?>
<calcChain xmlns="http://schemas.openxmlformats.org/spreadsheetml/2006/main">
  <c r="J6" i="1"/>
  <c r="K16" s="1"/>
  <c r="M16" s="1"/>
  <c r="F6"/>
  <c r="G16" s="1"/>
  <c r="I16" s="1"/>
  <c r="J7" i="2"/>
  <c r="F7"/>
  <c r="I8" i="3"/>
  <c r="I9"/>
  <c r="I10"/>
  <c r="I11"/>
  <c r="I12"/>
  <c r="I13"/>
  <c r="I14"/>
  <c r="I17"/>
  <c r="I18"/>
  <c r="I19"/>
  <c r="I20"/>
  <c r="I6"/>
  <c r="H8"/>
  <c r="H9"/>
  <c r="H10"/>
  <c r="H11"/>
  <c r="H12"/>
  <c r="H13"/>
  <c r="H14"/>
  <c r="H17"/>
  <c r="H18"/>
  <c r="H19"/>
  <c r="H20"/>
  <c r="H6"/>
  <c r="L13" i="1"/>
  <c r="L14"/>
  <c r="H13"/>
  <c r="H14"/>
  <c r="L16"/>
  <c r="L17"/>
  <c r="H17"/>
  <c r="H16"/>
  <c r="G20" i="3"/>
  <c r="G19"/>
  <c r="G18"/>
  <c r="G17"/>
  <c r="G14"/>
  <c r="G13"/>
  <c r="G12"/>
  <c r="G11"/>
  <c r="G10"/>
  <c r="G9"/>
  <c r="G8"/>
  <c r="G6"/>
  <c r="F19"/>
  <c r="F18"/>
  <c r="K18" i="1" l="1"/>
  <c r="K17"/>
  <c r="M17" s="1"/>
  <c r="G17"/>
  <c r="I17" s="1"/>
  <c r="F20" i="3"/>
  <c r="F17"/>
  <c r="F14"/>
  <c r="F13"/>
  <c r="F12"/>
  <c r="F11"/>
  <c r="F10"/>
  <c r="F9"/>
  <c r="F8"/>
  <c r="F6"/>
  <c r="E18" i="1"/>
  <c r="E17"/>
  <c r="E16"/>
  <c r="C18"/>
  <c r="C17"/>
  <c r="C16"/>
  <c r="L18" l="1"/>
  <c r="H18"/>
  <c r="G18"/>
  <c r="I18" s="1"/>
  <c r="L15"/>
  <c r="K15"/>
  <c r="H15"/>
  <c r="G15"/>
  <c r="E15"/>
  <c r="C15"/>
  <c r="E14"/>
  <c r="M14" s="1"/>
  <c r="C14"/>
  <c r="E13"/>
  <c r="M13" s="1"/>
  <c r="C13"/>
  <c r="L12"/>
  <c r="K12"/>
  <c r="H12"/>
  <c r="G12"/>
  <c r="E12"/>
  <c r="C12"/>
  <c r="L11"/>
  <c r="K11"/>
  <c r="H11"/>
  <c r="G11"/>
  <c r="E11"/>
  <c r="C11"/>
  <c r="L10"/>
  <c r="K10"/>
  <c r="H10"/>
  <c r="G10"/>
  <c r="E10"/>
  <c r="C10"/>
  <c r="L9"/>
  <c r="K9"/>
  <c r="H9"/>
  <c r="G9"/>
  <c r="E9"/>
  <c r="C9"/>
  <c r="L8"/>
  <c r="K8"/>
  <c r="H8"/>
  <c r="G8"/>
  <c r="E8"/>
  <c r="C8"/>
  <c r="M6"/>
  <c r="L6"/>
  <c r="I6"/>
  <c r="H6"/>
  <c r="K14" i="2"/>
  <c r="K13"/>
  <c r="K12"/>
  <c r="G14"/>
  <c r="E14"/>
  <c r="E13"/>
  <c r="E12"/>
  <c r="G13"/>
  <c r="G12"/>
  <c r="L21"/>
  <c r="L20"/>
  <c r="L19"/>
  <c r="L18"/>
  <c r="L17"/>
  <c r="L16"/>
  <c r="L15"/>
  <c r="L14"/>
  <c r="L13"/>
  <c r="L12"/>
  <c r="L10"/>
  <c r="L9"/>
  <c r="M7"/>
  <c r="L7"/>
  <c r="K21"/>
  <c r="K20"/>
  <c r="M20" s="1"/>
  <c r="K17"/>
  <c r="K16"/>
  <c r="K15"/>
  <c r="K10"/>
  <c r="K9"/>
  <c r="I7"/>
  <c r="H21"/>
  <c r="H20"/>
  <c r="H19"/>
  <c r="H18"/>
  <c r="H17"/>
  <c r="H16"/>
  <c r="H15"/>
  <c r="H14"/>
  <c r="H13"/>
  <c r="H12"/>
  <c r="H10"/>
  <c r="H9"/>
  <c r="H7"/>
  <c r="G21"/>
  <c r="E21"/>
  <c r="G20"/>
  <c r="I20" s="1"/>
  <c r="E20"/>
  <c r="G17"/>
  <c r="G15"/>
  <c r="G16"/>
  <c r="I16" s="1"/>
  <c r="G10"/>
  <c r="G9"/>
  <c r="I9" s="1"/>
  <c r="E19"/>
  <c r="I19" s="1"/>
  <c r="E18"/>
  <c r="M18" s="1"/>
  <c r="E17"/>
  <c r="E16"/>
  <c r="E15"/>
  <c r="E10"/>
  <c r="E9"/>
  <c r="C21"/>
  <c r="C20"/>
  <c r="C19"/>
  <c r="C18"/>
  <c r="C17"/>
  <c r="C16"/>
  <c r="C15"/>
  <c r="C10"/>
  <c r="C9"/>
  <c r="I15" l="1"/>
  <c r="I18"/>
  <c r="M15"/>
  <c r="M21"/>
  <c r="M13"/>
  <c r="M10"/>
  <c r="M19"/>
  <c r="M12"/>
  <c r="I10"/>
  <c r="M9"/>
  <c r="M17"/>
  <c r="I13"/>
  <c r="I14"/>
  <c r="I17"/>
  <c r="M16"/>
  <c r="I12"/>
  <c r="M14"/>
  <c r="I21"/>
  <c r="I10" i="1"/>
  <c r="I8"/>
  <c r="M8"/>
  <c r="I9"/>
  <c r="M9"/>
  <c r="M10"/>
  <c r="I11"/>
  <c r="M11"/>
  <c r="I12"/>
  <c r="M12"/>
  <c r="I15"/>
  <c r="M15"/>
  <c r="M18"/>
  <c r="I13"/>
  <c r="I14"/>
</calcChain>
</file>

<file path=xl/sharedStrings.xml><?xml version="1.0" encoding="utf-8"?>
<sst xmlns="http://schemas.openxmlformats.org/spreadsheetml/2006/main" count="109" uniqueCount="62">
  <si>
    <t>2006 год</t>
  </si>
  <si>
    <t>Оценка 2020 года</t>
  </si>
  <si>
    <t xml:space="preserve">Наименование показателя </t>
  </si>
  <si>
    <t xml:space="preserve">Прогноз 2021 года </t>
  </si>
  <si>
    <t>Среднемесячная заработная плата, рублей</t>
  </si>
  <si>
    <t>Сельское хозяйство</t>
  </si>
  <si>
    <t>Энергетика</t>
  </si>
  <si>
    <t>ЖКХ</t>
  </si>
  <si>
    <t>Образование</t>
  </si>
  <si>
    <t>Здравоохранение</t>
  </si>
  <si>
    <t>Туризм</t>
  </si>
  <si>
    <t>Строительство</t>
  </si>
  <si>
    <t>Торговля</t>
  </si>
  <si>
    <t>Транспорт и связь</t>
  </si>
  <si>
    <t xml:space="preserve">Прочие </t>
  </si>
  <si>
    <t>Промышленное производство</t>
  </si>
  <si>
    <t>Показатели стратегии до 2022 года</t>
  </si>
  <si>
    <t>в том числе:</t>
  </si>
  <si>
    <t>Объем производства, выполненных работ и услуг, млн. рублей</t>
  </si>
  <si>
    <t>Всего</t>
  </si>
  <si>
    <t>Объем отгруженной продукции, выполненных работ и услуг, млн. рублей</t>
  </si>
  <si>
    <t>из него:</t>
  </si>
  <si>
    <t>млн. рублей</t>
  </si>
  <si>
    <t>процентные пункты</t>
  </si>
  <si>
    <t>Удельный вес отраслей в общем объеме экономики, %</t>
  </si>
  <si>
    <t>пищевая промышленность (по крупным и средним предприятиям)</t>
  </si>
  <si>
    <t>легкая промышленность (по крупным и средним предприятиям)</t>
  </si>
  <si>
    <t>промышленность строительных материалов (по крупным и средним предприятиям)</t>
  </si>
  <si>
    <t>Структура занятости населения</t>
  </si>
  <si>
    <t>Удельный вес отраслей в общемчисле занятых в экономике, %</t>
  </si>
  <si>
    <t>Удельный вес отраслей в общем числе занятых в экономике, %</t>
  </si>
  <si>
    <t xml:space="preserve"> тыс. чел.</t>
  </si>
  <si>
    <t>Показатели стратегии 2022 года, рублей</t>
  </si>
  <si>
    <t>%</t>
  </si>
  <si>
    <t xml:space="preserve"> рублей</t>
  </si>
  <si>
    <t>Всего по полному кругу предприятий</t>
  </si>
  <si>
    <t>в том числе в разрезе отраслей по крупным и средним предприятиям:</t>
  </si>
  <si>
    <t xml:space="preserve">Пищевая промышленность </t>
  </si>
  <si>
    <t xml:space="preserve">Легкая промышленность </t>
  </si>
  <si>
    <t xml:space="preserve">Промышленность строительных материалов </t>
  </si>
  <si>
    <t>2006 год, рублей</t>
  </si>
  <si>
    <t>-</t>
  </si>
  <si>
    <t>Показатель стратегии 2022 года</t>
  </si>
  <si>
    <t>Объем консолидированных налоговых поступлений</t>
  </si>
  <si>
    <t xml:space="preserve">Среднемесячная заработная плата </t>
  </si>
  <si>
    <t xml:space="preserve">Отклонение показателей 2021 года  от показателей стратегии 2022 года </t>
  </si>
  <si>
    <t xml:space="preserve">Отклонение показателей 2021 года  от показателей стратегии  2022 года </t>
  </si>
  <si>
    <t>Среднегод. численность занятых в экономике, тыс. чел.</t>
  </si>
  <si>
    <t>Среднегод. численность занятых в экономике,  тыс. чел.</t>
  </si>
  <si>
    <t>Среднег.  численность занятых в экономике,  тыс. чел.</t>
  </si>
  <si>
    <t xml:space="preserve">Отклонение показателей 2020 года  от показателей стртатегии 2022 года </t>
  </si>
  <si>
    <t xml:space="preserve">Отклонение показателей 2020 года  от показателей стратегии 2022 года </t>
  </si>
  <si>
    <t xml:space="preserve"> - </t>
  </si>
  <si>
    <t>Наименование показателя</t>
  </si>
  <si>
    <t>2006                  год</t>
  </si>
  <si>
    <t>Мониторинг реализации Стратегии развития Усть-Лабинского района за 2018 год</t>
  </si>
  <si>
    <t>Отчет  2020 года</t>
  </si>
  <si>
    <t xml:space="preserve">Оценка 2021 года </t>
  </si>
  <si>
    <t>Отчет 2020 года, рублей</t>
  </si>
  <si>
    <t>Оценка 2021 года, рублей</t>
  </si>
  <si>
    <t xml:space="preserve">Отчет 2020 года </t>
  </si>
  <si>
    <t>Объем консолидированных поступлений (консолидированный бюджет МО Усть-Лабинский район), млн. рублей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</si>
</sst>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" fillId="0" borderId="4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65" fontId="1" fillId="0" borderId="2" xfId="0" applyNumberFormat="1" applyFont="1" applyBorder="1" applyAlignment="1">
      <alignment vertical="center"/>
    </xf>
    <xf numFmtId="165" fontId="1" fillId="0" borderId="10" xfId="0" applyNumberFormat="1" applyFont="1" applyBorder="1" applyAlignment="1">
      <alignment vertical="center"/>
    </xf>
    <xf numFmtId="165" fontId="2" fillId="0" borderId="1" xfId="0" applyNumberFormat="1" applyFont="1" applyBorder="1"/>
    <xf numFmtId="165" fontId="2" fillId="0" borderId="5" xfId="0" applyNumberFormat="1" applyFont="1" applyBorder="1"/>
    <xf numFmtId="165" fontId="2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vertical="top"/>
    </xf>
    <xf numFmtId="165" fontId="3" fillId="0" borderId="1" xfId="0" applyNumberFormat="1" applyFont="1" applyBorder="1" applyAlignment="1">
      <alignment vertical="top" wrapText="1"/>
    </xf>
    <xf numFmtId="165" fontId="3" fillId="0" borderId="5" xfId="0" applyNumberFormat="1" applyFont="1" applyBorder="1" applyAlignment="1">
      <alignment vertical="top"/>
    </xf>
    <xf numFmtId="165" fontId="2" fillId="0" borderId="8" xfId="0" applyNumberFormat="1" applyFont="1" applyBorder="1"/>
    <xf numFmtId="165" fontId="2" fillId="0" borderId="8" xfId="0" applyNumberFormat="1" applyFont="1" applyBorder="1" applyAlignment="1">
      <alignment vertical="top" wrapText="1"/>
    </xf>
    <xf numFmtId="165" fontId="2" fillId="0" borderId="9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4" fontId="1" fillId="0" borderId="1" xfId="0" applyNumberFormat="1" applyFont="1" applyBorder="1" applyAlignment="1"/>
    <xf numFmtId="164" fontId="5" fillId="0" borderId="1" xfId="0" applyNumberFormat="1" applyFont="1" applyBorder="1" applyAlignment="1"/>
    <xf numFmtId="164" fontId="2" fillId="0" borderId="5" xfId="0" applyNumberFormat="1" applyFont="1" applyBorder="1" applyAlignment="1"/>
    <xf numFmtId="164" fontId="3" fillId="0" borderId="1" xfId="0" applyNumberFormat="1" applyFont="1" applyBorder="1" applyAlignment="1"/>
    <xf numFmtId="164" fontId="2" fillId="0" borderId="1" xfId="0" applyNumberFormat="1" applyFont="1" applyBorder="1" applyAlignment="1"/>
    <xf numFmtId="164" fontId="3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8" xfId="0" applyNumberFormat="1" applyFont="1" applyBorder="1" applyAlignment="1"/>
    <xf numFmtId="164" fontId="3" fillId="0" borderId="8" xfId="0" applyNumberFormat="1" applyFont="1" applyBorder="1" applyAlignment="1">
      <alignment wrapText="1"/>
    </xf>
    <xf numFmtId="164" fontId="1" fillId="0" borderId="8" xfId="0" applyNumberFormat="1" applyFont="1" applyBorder="1" applyAlignment="1">
      <alignment wrapText="1"/>
    </xf>
    <xf numFmtId="164" fontId="2" fillId="0" borderId="8" xfId="0" applyNumberFormat="1" applyFont="1" applyBorder="1" applyAlignment="1"/>
    <xf numFmtId="164" fontId="2" fillId="0" borderId="9" xfId="0" applyNumberFormat="1" applyFont="1" applyBorder="1" applyAlignment="1"/>
    <xf numFmtId="165" fontId="2" fillId="0" borderId="1" xfId="0" applyNumberFormat="1" applyFont="1" applyBorder="1" applyAlignment="1">
      <alignment vertical="top"/>
    </xf>
    <xf numFmtId="0" fontId="6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top" wrapText="1"/>
    </xf>
    <xf numFmtId="165" fontId="1" fillId="0" borderId="23" xfId="0" applyNumberFormat="1" applyFont="1" applyBorder="1"/>
    <xf numFmtId="165" fontId="1" fillId="0" borderId="29" xfId="0" applyNumberFormat="1" applyFont="1" applyBorder="1"/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65" fontId="2" fillId="0" borderId="12" xfId="0" applyNumberFormat="1" applyFont="1" applyBorder="1"/>
    <xf numFmtId="165" fontId="2" fillId="0" borderId="13" xfId="0" applyNumberFormat="1" applyFont="1" applyBorder="1"/>
    <xf numFmtId="165" fontId="2" fillId="0" borderId="1" xfId="0" applyNumberFormat="1" applyFont="1" applyBorder="1" applyAlignment="1"/>
    <xf numFmtId="165" fontId="2" fillId="0" borderId="1" xfId="0" applyNumberFormat="1" applyFont="1" applyBorder="1" applyAlignment="1">
      <alignment wrapText="1"/>
    </xf>
    <xf numFmtId="165" fontId="2" fillId="0" borderId="5" xfId="0" applyNumberFormat="1" applyFont="1" applyBorder="1" applyAlignment="1"/>
    <xf numFmtId="164" fontId="7" fillId="0" borderId="1" xfId="0" applyNumberFormat="1" applyFont="1" applyBorder="1" applyAlignment="1"/>
    <xf numFmtId="164" fontId="7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horizontal="right" wrapText="1"/>
    </xf>
    <xf numFmtId="164" fontId="7" fillId="0" borderId="8" xfId="0" applyNumberFormat="1" applyFont="1" applyBorder="1" applyAlignment="1">
      <alignment wrapText="1"/>
    </xf>
    <xf numFmtId="165" fontId="8" fillId="0" borderId="1" xfId="0" applyNumberFormat="1" applyFont="1" applyBorder="1" applyAlignment="1">
      <alignment vertical="top" wrapText="1"/>
    </xf>
    <xf numFmtId="165" fontId="9" fillId="0" borderId="1" xfId="0" applyNumberFormat="1" applyFont="1" applyBorder="1" applyAlignment="1">
      <alignment vertical="top" wrapText="1"/>
    </xf>
    <xf numFmtId="165" fontId="8" fillId="0" borderId="8" xfId="0" applyNumberFormat="1" applyFont="1" applyBorder="1" applyAlignment="1">
      <alignment vertical="top" wrapText="1"/>
    </xf>
    <xf numFmtId="165" fontId="10" fillId="0" borderId="1" xfId="0" applyNumberFormat="1" applyFont="1" applyBorder="1" applyAlignment="1">
      <alignment vertical="top" wrapText="1"/>
    </xf>
    <xf numFmtId="165" fontId="7" fillId="0" borderId="23" xfId="0" applyNumberFormat="1" applyFont="1" applyBorder="1"/>
    <xf numFmtId="165" fontId="10" fillId="0" borderId="1" xfId="0" applyNumberFormat="1" applyFont="1" applyBorder="1"/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5" fontId="8" fillId="0" borderId="1" xfId="0" applyNumberFormat="1" applyFont="1" applyBorder="1" applyAlignment="1">
      <alignment wrapText="1"/>
    </xf>
    <xf numFmtId="165" fontId="8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J6" sqref="J6:J18"/>
    </sheetView>
  </sheetViews>
  <sheetFormatPr defaultRowHeight="15"/>
  <cols>
    <col min="1" max="1" width="30.5703125" customWidth="1"/>
    <col min="2" max="2" width="14.42578125" customWidth="1"/>
    <col min="3" max="3" width="13.7109375" customWidth="1"/>
    <col min="4" max="4" width="14.7109375" customWidth="1"/>
    <col min="5" max="5" width="13.5703125" customWidth="1"/>
    <col min="6" max="6" width="17.140625" customWidth="1"/>
    <col min="7" max="7" width="14.5703125" customWidth="1"/>
    <col min="8" max="8" width="7.28515625" customWidth="1"/>
    <col min="9" max="9" width="10.85546875" customWidth="1"/>
    <col min="10" max="10" width="14.42578125" customWidth="1"/>
    <col min="11" max="11" width="14.140625" customWidth="1"/>
    <col min="12" max="12" width="8.42578125" customWidth="1"/>
    <col min="13" max="13" width="11.42578125" customWidth="1"/>
  </cols>
  <sheetData>
    <row r="1" spans="1:13" ht="15.75">
      <c r="A1" s="89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.75" thickBot="1"/>
    <row r="3" spans="1:13" ht="84" customHeight="1" thickBot="1">
      <c r="A3" s="90" t="s">
        <v>2</v>
      </c>
      <c r="B3" s="92" t="s">
        <v>0</v>
      </c>
      <c r="C3" s="87"/>
      <c r="D3" s="93" t="s">
        <v>16</v>
      </c>
      <c r="E3" s="94"/>
      <c r="F3" s="87" t="s">
        <v>1</v>
      </c>
      <c r="G3" s="87"/>
      <c r="H3" s="92" t="s">
        <v>50</v>
      </c>
      <c r="I3" s="88"/>
      <c r="J3" s="92" t="s">
        <v>3</v>
      </c>
      <c r="K3" s="88"/>
      <c r="L3" s="87" t="s">
        <v>45</v>
      </c>
      <c r="M3" s="88"/>
    </row>
    <row r="4" spans="1:13" ht="142.5" customHeight="1" thickBot="1">
      <c r="A4" s="91"/>
      <c r="B4" s="32" t="s">
        <v>47</v>
      </c>
      <c r="C4" s="32" t="s">
        <v>30</v>
      </c>
      <c r="D4" s="34" t="s">
        <v>48</v>
      </c>
      <c r="E4" s="35" t="s">
        <v>29</v>
      </c>
      <c r="F4" s="32" t="s">
        <v>48</v>
      </c>
      <c r="G4" s="40" t="s">
        <v>29</v>
      </c>
      <c r="H4" s="32" t="s">
        <v>31</v>
      </c>
      <c r="I4" s="39" t="s">
        <v>23</v>
      </c>
      <c r="J4" s="32" t="s">
        <v>49</v>
      </c>
      <c r="K4" s="39" t="s">
        <v>29</v>
      </c>
      <c r="L4" s="32" t="s">
        <v>31</v>
      </c>
      <c r="M4" s="38" t="s">
        <v>23</v>
      </c>
    </row>
    <row r="5" spans="1:13" ht="19.5" customHeight="1">
      <c r="A5" s="30">
        <v>1</v>
      </c>
      <c r="B5" s="29">
        <v>1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  <c r="L5" s="29">
        <v>12</v>
      </c>
      <c r="M5" s="33">
        <v>13</v>
      </c>
    </row>
    <row r="6" spans="1:13" ht="15.75">
      <c r="A6" s="31" t="s">
        <v>19</v>
      </c>
      <c r="B6" s="41">
        <v>40.9</v>
      </c>
      <c r="C6" s="42">
        <v>100</v>
      </c>
      <c r="D6" s="41">
        <v>48.7</v>
      </c>
      <c r="E6" s="42">
        <v>100</v>
      </c>
      <c r="F6" s="77">
        <f>SUM(F8,F9,F10,F11,F12,F13,F14,F15,F16,F17,F18)</f>
        <v>37.03</v>
      </c>
      <c r="G6" s="42">
        <v>100</v>
      </c>
      <c r="H6" s="41">
        <f>SUM(F6-D6)</f>
        <v>-11.670000000000002</v>
      </c>
      <c r="I6" s="41">
        <f>SUM(G6-E6)</f>
        <v>0</v>
      </c>
      <c r="J6" s="77">
        <f>SUM(J8,J9,J10,J11,J12,J13,J14,J15,J16,J17,J18)</f>
        <v>37.339999999999996</v>
      </c>
      <c r="K6" s="42">
        <v>100</v>
      </c>
      <c r="L6" s="41">
        <f>SUM(J6-D6)</f>
        <v>-11.360000000000007</v>
      </c>
      <c r="M6" s="43">
        <f>SUM(K6-E6)</f>
        <v>0</v>
      </c>
    </row>
    <row r="7" spans="1:13" ht="15.75">
      <c r="A7" s="9" t="s">
        <v>17</v>
      </c>
      <c r="B7" s="41"/>
      <c r="C7" s="44"/>
      <c r="D7" s="41"/>
      <c r="E7" s="44"/>
      <c r="F7" s="77"/>
      <c r="G7" s="44"/>
      <c r="H7" s="45"/>
      <c r="I7" s="45"/>
      <c r="J7" s="77"/>
      <c r="K7" s="44"/>
      <c r="L7" s="45"/>
      <c r="M7" s="43"/>
    </row>
    <row r="8" spans="1:13" ht="15.75">
      <c r="A8" s="9" t="s">
        <v>5</v>
      </c>
      <c r="B8" s="41">
        <v>21.8</v>
      </c>
      <c r="C8" s="46">
        <f>SUM(B8/B6*100)</f>
        <v>53.300733496332519</v>
      </c>
      <c r="D8" s="47">
        <v>18.5</v>
      </c>
      <c r="E8" s="46">
        <f>SUM(D8/D6*100)</f>
        <v>37.987679671457904</v>
      </c>
      <c r="F8" s="78">
        <v>6.2</v>
      </c>
      <c r="G8" s="46">
        <f>SUM(F8/F6*100)</f>
        <v>16.743181204428844</v>
      </c>
      <c r="H8" s="45">
        <f t="shared" ref="H8:I18" si="0">SUM(F8-D8)</f>
        <v>-12.3</v>
      </c>
      <c r="I8" s="45">
        <f t="shared" si="0"/>
        <v>-21.244498467029061</v>
      </c>
      <c r="J8" s="78">
        <v>6.3</v>
      </c>
      <c r="K8" s="46">
        <f>SUM(J8/J6*100)</f>
        <v>16.871987145152652</v>
      </c>
      <c r="L8" s="45">
        <f t="shared" ref="L8:L18" si="1">SUM(J8-D8)</f>
        <v>-12.2</v>
      </c>
      <c r="M8" s="43">
        <f>SUM(K8-E8)</f>
        <v>-21.115692526305253</v>
      </c>
    </row>
    <row r="9" spans="1:13" ht="22.5" customHeight="1">
      <c r="A9" s="9" t="s">
        <v>15</v>
      </c>
      <c r="B9" s="41">
        <v>4.9400000000000004</v>
      </c>
      <c r="C9" s="46">
        <f>SUM(B9/B6*100)</f>
        <v>12.078239608801958</v>
      </c>
      <c r="D9" s="47">
        <v>6.6</v>
      </c>
      <c r="E9" s="46">
        <f>SUM(D9/D6*100)</f>
        <v>13.552361396303899</v>
      </c>
      <c r="F9" s="78">
        <v>6.48</v>
      </c>
      <c r="G9" s="46">
        <f>SUM(F9/F6*100)</f>
        <v>17.499324871725626</v>
      </c>
      <c r="H9" s="45">
        <f t="shared" si="0"/>
        <v>-0.11999999999999922</v>
      </c>
      <c r="I9" s="45">
        <f t="shared" si="0"/>
        <v>3.9469634754217271</v>
      </c>
      <c r="J9" s="78">
        <v>6.49</v>
      </c>
      <c r="K9" s="46">
        <f>SUM(J9/J6*100)</f>
        <v>17.380824852704876</v>
      </c>
      <c r="L9" s="45">
        <f t="shared" si="1"/>
        <v>-0.10999999999999943</v>
      </c>
      <c r="M9" s="43">
        <f t="shared" ref="M9:M18" si="2">SUM(K9-E9)</f>
        <v>3.8284634564009767</v>
      </c>
    </row>
    <row r="10" spans="1:13" ht="15.75">
      <c r="A10" s="9" t="s">
        <v>12</v>
      </c>
      <c r="B10" s="41">
        <v>2</v>
      </c>
      <c r="C10" s="46">
        <f>SUM(B10/B6*100)</f>
        <v>4.8899755501222497</v>
      </c>
      <c r="D10" s="47">
        <v>2.8</v>
      </c>
      <c r="E10" s="46">
        <f>SUM(D10/D6*100)</f>
        <v>5.7494866529774118</v>
      </c>
      <c r="F10" s="78">
        <v>4.25</v>
      </c>
      <c r="G10" s="46">
        <f>SUM(F10/F6*100)</f>
        <v>11.477180664326221</v>
      </c>
      <c r="H10" s="45">
        <f t="shared" si="0"/>
        <v>1.4500000000000002</v>
      </c>
      <c r="I10" s="45">
        <f t="shared" si="0"/>
        <v>5.7276940113488095</v>
      </c>
      <c r="J10" s="78">
        <v>4.38</v>
      </c>
      <c r="K10" s="46">
        <f>SUM(J10/J6*100)</f>
        <v>11.730048205677559</v>
      </c>
      <c r="L10" s="45">
        <f t="shared" si="1"/>
        <v>1.58</v>
      </c>
      <c r="M10" s="43">
        <f t="shared" si="2"/>
        <v>5.9805615527001468</v>
      </c>
    </row>
    <row r="11" spans="1:13" ht="15.75">
      <c r="A11" s="9" t="s">
        <v>13</v>
      </c>
      <c r="B11" s="41">
        <v>1.5</v>
      </c>
      <c r="C11" s="46">
        <f>SUM(B11/B6*100)</f>
        <v>3.6674816625916873</v>
      </c>
      <c r="D11" s="47">
        <v>3.9</v>
      </c>
      <c r="E11" s="46">
        <f>SUM(D11/D6*100)</f>
        <v>8.0082135523613953</v>
      </c>
      <c r="F11" s="78">
        <v>1.3</v>
      </c>
      <c r="G11" s="46">
        <f>SUM(F11/F6*100)</f>
        <v>3.5106670267350792</v>
      </c>
      <c r="H11" s="45">
        <f t="shared" si="0"/>
        <v>-2.5999999999999996</v>
      </c>
      <c r="I11" s="45">
        <f t="shared" si="0"/>
        <v>-4.4975465256263156</v>
      </c>
      <c r="J11" s="78">
        <v>1.3</v>
      </c>
      <c r="K11" s="46">
        <f>SUM(J11/J6*100)</f>
        <v>3.4815211569362616</v>
      </c>
      <c r="L11" s="45">
        <f t="shared" si="1"/>
        <v>-2.5999999999999996</v>
      </c>
      <c r="M11" s="43">
        <f t="shared" si="2"/>
        <v>-4.5266923954251332</v>
      </c>
    </row>
    <row r="12" spans="1:13" ht="15.75">
      <c r="A12" s="9" t="s">
        <v>11</v>
      </c>
      <c r="B12" s="41">
        <v>0.04</v>
      </c>
      <c r="C12" s="46">
        <f>SUM(B12/B6*100)</f>
        <v>9.7799511002444994E-2</v>
      </c>
      <c r="D12" s="47">
        <v>0.2</v>
      </c>
      <c r="E12" s="46">
        <f>SUM(D12/D6*100)</f>
        <v>0.41067761806981523</v>
      </c>
      <c r="F12" s="78">
        <v>1.35</v>
      </c>
      <c r="G12" s="46">
        <f>SUM(F12/F6*100)</f>
        <v>3.6456926816095061</v>
      </c>
      <c r="H12" s="45">
        <f t="shared" si="0"/>
        <v>1.1500000000000001</v>
      </c>
      <c r="I12" s="45">
        <f t="shared" si="0"/>
        <v>3.235015063539691</v>
      </c>
      <c r="J12" s="78">
        <v>1.36</v>
      </c>
      <c r="K12" s="46">
        <f>SUM(J12/J6*100)</f>
        <v>3.6422067487948588</v>
      </c>
      <c r="L12" s="45">
        <f t="shared" si="1"/>
        <v>1.1600000000000001</v>
      </c>
      <c r="M12" s="43">
        <f t="shared" si="2"/>
        <v>3.2315291307250438</v>
      </c>
    </row>
    <row r="13" spans="1:13" ht="15.75">
      <c r="A13" s="9" t="s">
        <v>7</v>
      </c>
      <c r="B13" s="41">
        <v>0.5</v>
      </c>
      <c r="C13" s="46">
        <f>SUM(B13/B6*100)</f>
        <v>1.2224938875305624</v>
      </c>
      <c r="D13" s="47">
        <v>0.7</v>
      </c>
      <c r="E13" s="46">
        <f>SUM(D13/D6*100)</f>
        <v>1.4373716632443529</v>
      </c>
      <c r="F13" s="79">
        <v>0</v>
      </c>
      <c r="G13" s="46"/>
      <c r="H13" s="45">
        <f t="shared" si="0"/>
        <v>-0.7</v>
      </c>
      <c r="I13" s="45">
        <f t="shared" si="0"/>
        <v>-1.4373716632443529</v>
      </c>
      <c r="J13" s="79">
        <v>0</v>
      </c>
      <c r="K13" s="46"/>
      <c r="L13" s="45">
        <f t="shared" si="1"/>
        <v>-0.7</v>
      </c>
      <c r="M13" s="43">
        <f t="shared" si="2"/>
        <v>-1.4373716632443529</v>
      </c>
    </row>
    <row r="14" spans="1:13" ht="15.75">
      <c r="A14" s="9" t="s">
        <v>6</v>
      </c>
      <c r="B14" s="41">
        <v>1.4</v>
      </c>
      <c r="C14" s="46">
        <f>SUM(B14/B6*100)</f>
        <v>3.4229828850855744</v>
      </c>
      <c r="D14" s="47">
        <v>0.7</v>
      </c>
      <c r="E14" s="46">
        <f>SUM(D14/D6*100)</f>
        <v>1.4373716632443529</v>
      </c>
      <c r="F14" s="79">
        <v>0</v>
      </c>
      <c r="G14" s="46"/>
      <c r="H14" s="45">
        <f t="shared" si="0"/>
        <v>-0.7</v>
      </c>
      <c r="I14" s="45">
        <f t="shared" si="0"/>
        <v>-1.4373716632443529</v>
      </c>
      <c r="J14" s="79">
        <v>0</v>
      </c>
      <c r="K14" s="46"/>
      <c r="L14" s="45">
        <f t="shared" si="1"/>
        <v>-0.7</v>
      </c>
      <c r="M14" s="43">
        <f t="shared" si="2"/>
        <v>-1.4373716632443529</v>
      </c>
    </row>
    <row r="15" spans="1:13" ht="15.75">
      <c r="A15" s="9" t="s">
        <v>10</v>
      </c>
      <c r="B15" s="41">
        <v>0.4</v>
      </c>
      <c r="C15" s="46">
        <f>SUM(B15/B6*100)</f>
        <v>0.97799511002445005</v>
      </c>
      <c r="D15" s="47">
        <v>2.7</v>
      </c>
      <c r="E15" s="46">
        <f>SUM(D15/D6*100)</f>
        <v>5.5441478439425058</v>
      </c>
      <c r="F15" s="78">
        <v>0.66</v>
      </c>
      <c r="G15" s="46">
        <f>SUM(F15/F6*100)</f>
        <v>1.7823386443424252</v>
      </c>
      <c r="H15" s="45">
        <f t="shared" si="0"/>
        <v>-2.04</v>
      </c>
      <c r="I15" s="45">
        <f t="shared" si="0"/>
        <v>-3.7618091996000809</v>
      </c>
      <c r="J15" s="78">
        <v>0.66</v>
      </c>
      <c r="K15" s="46">
        <f>SUM(J15/J6*100)</f>
        <v>1.7675415104445635</v>
      </c>
      <c r="L15" s="45">
        <f t="shared" si="1"/>
        <v>-2.04</v>
      </c>
      <c r="M15" s="43">
        <f t="shared" si="2"/>
        <v>-3.7766063334979423</v>
      </c>
    </row>
    <row r="16" spans="1:13" ht="15.75">
      <c r="A16" s="9" t="s">
        <v>8</v>
      </c>
      <c r="B16" s="41">
        <v>2</v>
      </c>
      <c r="C16" s="46">
        <f>SUM(B16/B6*100)</f>
        <v>4.8899755501222497</v>
      </c>
      <c r="D16" s="47">
        <v>3.7</v>
      </c>
      <c r="E16" s="46">
        <f>SUM(D16/D6*100)</f>
        <v>7.5975359342915816</v>
      </c>
      <c r="F16" s="78">
        <v>4.9000000000000004</v>
      </c>
      <c r="G16" s="46">
        <f>SUM(F16/F6*100)</f>
        <v>13.232514177693764</v>
      </c>
      <c r="H16" s="45">
        <f t="shared" si="0"/>
        <v>1.2000000000000002</v>
      </c>
      <c r="I16" s="45">
        <f t="shared" si="0"/>
        <v>5.6349782434021822</v>
      </c>
      <c r="J16" s="78">
        <v>4.9000000000000004</v>
      </c>
      <c r="K16" s="46">
        <f>SUM(J16/J6*100)</f>
        <v>13.122656668452064</v>
      </c>
      <c r="L16" s="45">
        <f t="shared" si="1"/>
        <v>1.2000000000000002</v>
      </c>
      <c r="M16" s="43">
        <f t="shared" si="2"/>
        <v>5.5251207341604829</v>
      </c>
    </row>
    <row r="17" spans="1:13" ht="15.75">
      <c r="A17" s="9" t="s">
        <v>9</v>
      </c>
      <c r="B17" s="41">
        <v>1.9</v>
      </c>
      <c r="C17" s="46">
        <f>SUM(B17/B6*100)</f>
        <v>4.6454767726161368</v>
      </c>
      <c r="D17" s="47">
        <v>2.9</v>
      </c>
      <c r="E17" s="46">
        <f>SUM(D17/D6*100)</f>
        <v>5.9548254620123195</v>
      </c>
      <c r="F17" s="78">
        <v>3.31</v>
      </c>
      <c r="G17" s="46">
        <f>SUM(F17/F6*100)</f>
        <v>8.9386983526870107</v>
      </c>
      <c r="H17" s="45">
        <f t="shared" si="0"/>
        <v>0.41000000000000014</v>
      </c>
      <c r="I17" s="45">
        <f t="shared" si="0"/>
        <v>2.9838728906746912</v>
      </c>
      <c r="J17" s="78">
        <v>3.33</v>
      </c>
      <c r="K17" s="46">
        <f>SUM(J17/J6*100)</f>
        <v>8.9180503481521161</v>
      </c>
      <c r="L17" s="45">
        <f t="shared" si="1"/>
        <v>0.43000000000000016</v>
      </c>
      <c r="M17" s="43">
        <f t="shared" si="2"/>
        <v>2.9632248861397965</v>
      </c>
    </row>
    <row r="18" spans="1:13" ht="16.5" thickBot="1">
      <c r="A18" s="10" t="s">
        <v>14</v>
      </c>
      <c r="B18" s="48">
        <v>4.4000000000000004</v>
      </c>
      <c r="C18" s="49">
        <f>SUM(B18/B6*100)</f>
        <v>10.757946210268949</v>
      </c>
      <c r="D18" s="50">
        <v>6</v>
      </c>
      <c r="E18" s="49">
        <f>SUM(D18/D6*100)</f>
        <v>12.320328542094455</v>
      </c>
      <c r="F18" s="80">
        <v>8.58</v>
      </c>
      <c r="G18" s="49">
        <f>SUM(F18/F6*100)</f>
        <v>23.170402376451527</v>
      </c>
      <c r="H18" s="51">
        <f t="shared" si="0"/>
        <v>2.58</v>
      </c>
      <c r="I18" s="51">
        <f t="shared" si="0"/>
        <v>10.850073834357072</v>
      </c>
      <c r="J18" s="80">
        <v>8.6199999999999992</v>
      </c>
      <c r="K18" s="49">
        <f>SUM(J18/J6*100)</f>
        <v>23.085163363685059</v>
      </c>
      <c r="L18" s="51">
        <f t="shared" si="1"/>
        <v>2.6199999999999992</v>
      </c>
      <c r="M18" s="52">
        <f t="shared" si="2"/>
        <v>10.764834821590604</v>
      </c>
    </row>
  </sheetData>
  <mergeCells count="8">
    <mergeCell ref="L3:M3"/>
    <mergeCell ref="A1:M1"/>
    <mergeCell ref="A3:A4"/>
    <mergeCell ref="B3:C3"/>
    <mergeCell ref="D3:E3"/>
    <mergeCell ref="F3:G3"/>
    <mergeCell ref="H3:I3"/>
    <mergeCell ref="J3:K3"/>
  </mergeCells>
  <pageMargins left="0.11811023622047245" right="0.11811023622047245" top="0.15748031496062992" bottom="0.15748031496062992" header="0.31496062992125984" footer="0.31496062992125984"/>
  <pageSetup paperSize="9" scale="7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workbookViewId="0">
      <selection activeCell="F4" sqref="F4:G4"/>
    </sheetView>
  </sheetViews>
  <sheetFormatPr defaultRowHeight="15"/>
  <cols>
    <col min="1" max="1" width="36.42578125" customWidth="1"/>
    <col min="2" max="2" width="15.85546875" customWidth="1"/>
    <col min="3" max="3" width="13.42578125" customWidth="1"/>
    <col min="4" max="4" width="16.28515625" customWidth="1"/>
    <col min="5" max="5" width="12.7109375" customWidth="1"/>
    <col min="6" max="6" width="16" customWidth="1"/>
    <col min="7" max="7" width="12.7109375" customWidth="1"/>
    <col min="8" max="8" width="10.140625" customWidth="1"/>
    <col min="9" max="9" width="13.5703125" customWidth="1"/>
    <col min="10" max="10" width="15.85546875" customWidth="1"/>
    <col min="11" max="11" width="13.42578125" customWidth="1"/>
    <col min="12" max="12" width="10.7109375" customWidth="1"/>
    <col min="13" max="13" width="11.140625" customWidth="1"/>
  </cols>
  <sheetData>
    <row r="1" spans="1:22" ht="15.75">
      <c r="A1" s="89" t="s">
        <v>55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22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22" ht="16.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22" ht="81" customHeight="1" thickBot="1">
      <c r="A4" s="90" t="s">
        <v>2</v>
      </c>
      <c r="B4" s="93" t="s">
        <v>0</v>
      </c>
      <c r="C4" s="94"/>
      <c r="D4" s="93" t="s">
        <v>16</v>
      </c>
      <c r="E4" s="94"/>
      <c r="F4" s="87" t="s">
        <v>56</v>
      </c>
      <c r="G4" s="87"/>
      <c r="H4" s="93" t="s">
        <v>51</v>
      </c>
      <c r="I4" s="94"/>
      <c r="J4" s="93" t="s">
        <v>57</v>
      </c>
      <c r="K4" s="94"/>
      <c r="L4" s="93" t="s">
        <v>45</v>
      </c>
      <c r="M4" s="94"/>
    </row>
    <row r="5" spans="1:22" ht="112.5" customHeight="1" thickBot="1">
      <c r="A5" s="91"/>
      <c r="B5" s="15" t="s">
        <v>20</v>
      </c>
      <c r="C5" s="16" t="s">
        <v>24</v>
      </c>
      <c r="D5" s="15" t="s">
        <v>18</v>
      </c>
      <c r="E5" s="15" t="s">
        <v>24</v>
      </c>
      <c r="F5" s="15" t="s">
        <v>18</v>
      </c>
      <c r="G5" s="15" t="s">
        <v>24</v>
      </c>
      <c r="H5" s="17" t="s">
        <v>22</v>
      </c>
      <c r="I5" s="16" t="s">
        <v>23</v>
      </c>
      <c r="J5" s="15" t="s">
        <v>18</v>
      </c>
      <c r="K5" s="15" t="s">
        <v>24</v>
      </c>
      <c r="L5" s="16" t="s">
        <v>22</v>
      </c>
      <c r="M5" s="15" t="s">
        <v>23</v>
      </c>
    </row>
    <row r="6" spans="1:22" ht="14.25" customHeight="1" thickBot="1">
      <c r="A6" s="12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4">
        <v>13</v>
      </c>
    </row>
    <row r="7" spans="1:22" ht="22.5" customHeight="1">
      <c r="A7" s="11" t="s">
        <v>19</v>
      </c>
      <c r="B7" s="18">
        <v>4298</v>
      </c>
      <c r="C7" s="18">
        <v>100</v>
      </c>
      <c r="D7" s="18">
        <v>31832.3</v>
      </c>
      <c r="E7" s="18">
        <v>100</v>
      </c>
      <c r="F7" s="18">
        <f>SUM(F9,F10,F15,F16,F17,F20,F21)</f>
        <v>44240.200000000004</v>
      </c>
      <c r="G7" s="18">
        <v>100</v>
      </c>
      <c r="H7" s="18">
        <f>SUM(F7-D7)</f>
        <v>12407.900000000005</v>
      </c>
      <c r="I7" s="18">
        <f>SUM(G7-E7)</f>
        <v>0</v>
      </c>
      <c r="J7" s="18">
        <f>SUM(J9,J10,J15,J16,J17,J20,J21)</f>
        <v>49257.7</v>
      </c>
      <c r="K7" s="18">
        <v>100</v>
      </c>
      <c r="L7" s="18">
        <f>SUM(J7-D7)</f>
        <v>17425.399999999998</v>
      </c>
      <c r="M7" s="19">
        <f>SUM(K7-E7)</f>
        <v>0</v>
      </c>
      <c r="V7" s="1"/>
    </row>
    <row r="8" spans="1:22" ht="18" customHeight="1">
      <c r="A8" s="8" t="s">
        <v>17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V8" s="1"/>
    </row>
    <row r="9" spans="1:22" ht="15.75">
      <c r="A9" s="9" t="s">
        <v>5</v>
      </c>
      <c r="B9" s="20">
        <v>1797.7</v>
      </c>
      <c r="C9" s="22">
        <f>SUM(B9/B7*100)</f>
        <v>41.826430898092134</v>
      </c>
      <c r="D9" s="22">
        <v>3367.1</v>
      </c>
      <c r="E9" s="22">
        <f>SUM(D9/D7*100)</f>
        <v>10.577620844236829</v>
      </c>
      <c r="F9" s="81">
        <v>15892.7</v>
      </c>
      <c r="G9" s="22">
        <f>SUM(F9/F7*100)</f>
        <v>35.923662189592271</v>
      </c>
      <c r="H9" s="20">
        <f t="shared" ref="H9:H21" si="0">SUM(F9-D9)</f>
        <v>12525.6</v>
      </c>
      <c r="I9" s="20">
        <f t="shared" ref="I9:I21" si="1">SUM(G9-E9)</f>
        <v>25.346041345355442</v>
      </c>
      <c r="J9" s="81">
        <v>16827.599999999999</v>
      </c>
      <c r="K9" s="22">
        <f>SUM(J9/J7*100)</f>
        <v>34.162374613512206</v>
      </c>
      <c r="L9" s="20">
        <f t="shared" ref="L9:L21" si="2">SUM(J9-D9)</f>
        <v>13460.499999999998</v>
      </c>
      <c r="M9" s="21">
        <f>SUM(K9-E9)</f>
        <v>23.584753769275377</v>
      </c>
    </row>
    <row r="10" spans="1:22" ht="15.75">
      <c r="A10" s="9" t="s">
        <v>15</v>
      </c>
      <c r="B10" s="20">
        <v>1179.3</v>
      </c>
      <c r="C10" s="22">
        <f>SUM(B10/B7*100)</f>
        <v>27.438343415542111</v>
      </c>
      <c r="D10" s="22">
        <v>14395.9</v>
      </c>
      <c r="E10" s="22">
        <f>SUM(D10/D7*100)</f>
        <v>45.224190523462013</v>
      </c>
      <c r="F10" s="81">
        <v>11013.6</v>
      </c>
      <c r="G10" s="22">
        <f>SUM(F10/F7*100)</f>
        <v>24.895004995456617</v>
      </c>
      <c r="H10" s="20">
        <f t="shared" si="0"/>
        <v>-3382.2999999999993</v>
      </c>
      <c r="I10" s="20">
        <f t="shared" si="1"/>
        <v>-20.329185528005397</v>
      </c>
      <c r="J10" s="81">
        <v>13510.5</v>
      </c>
      <c r="K10" s="22">
        <f>SUM(J10/J7*100)</f>
        <v>27.428199042992262</v>
      </c>
      <c r="L10" s="20">
        <f t="shared" si="2"/>
        <v>-885.39999999999964</v>
      </c>
      <c r="M10" s="21">
        <f t="shared" ref="M10:M21" si="3">SUM(K10-E10)</f>
        <v>-17.795991480469752</v>
      </c>
    </row>
    <row r="11" spans="1:22" ht="15.75">
      <c r="A11" s="8" t="s">
        <v>21</v>
      </c>
      <c r="B11" s="20"/>
      <c r="C11" s="22"/>
      <c r="D11" s="22"/>
      <c r="E11" s="22"/>
      <c r="F11" s="84"/>
      <c r="G11" s="22"/>
      <c r="H11" s="20"/>
      <c r="I11" s="20"/>
      <c r="J11" s="84"/>
      <c r="K11" s="22"/>
      <c r="L11" s="20"/>
      <c r="M11" s="21"/>
    </row>
    <row r="12" spans="1:22" ht="31.5" customHeight="1">
      <c r="A12" s="8" t="s">
        <v>25</v>
      </c>
      <c r="B12" s="23">
        <v>968.3</v>
      </c>
      <c r="C12" s="24">
        <v>22.5</v>
      </c>
      <c r="D12" s="24">
        <v>10596.2</v>
      </c>
      <c r="E12" s="24">
        <f>SUM(D12/D7*100)</f>
        <v>33.287572685605504</v>
      </c>
      <c r="F12" s="82">
        <v>7315</v>
      </c>
      <c r="G12" s="24">
        <f>SUM(F12/F7*100)</f>
        <v>16.534735376422347</v>
      </c>
      <c r="H12" s="23">
        <f t="shared" si="0"/>
        <v>-3281.2000000000007</v>
      </c>
      <c r="I12" s="23">
        <f t="shared" si="1"/>
        <v>-16.752837309183157</v>
      </c>
      <c r="J12" s="82">
        <v>9583.2999999999993</v>
      </c>
      <c r="K12" s="24">
        <f>SUM(J12/J7*100)</f>
        <v>19.455435393857204</v>
      </c>
      <c r="L12" s="23">
        <f t="shared" si="2"/>
        <v>-1012.9000000000015</v>
      </c>
      <c r="M12" s="25">
        <f t="shared" si="3"/>
        <v>-13.8321372917483</v>
      </c>
    </row>
    <row r="13" spans="1:22" ht="33.75" customHeight="1">
      <c r="A13" s="8" t="s">
        <v>26</v>
      </c>
      <c r="B13" s="23">
        <v>32.6</v>
      </c>
      <c r="C13" s="24">
        <v>0.8</v>
      </c>
      <c r="D13" s="24">
        <v>309.10000000000002</v>
      </c>
      <c r="E13" s="24">
        <f>SUM(D13/D7*100)</f>
        <v>0.97102628462285168</v>
      </c>
      <c r="F13" s="82">
        <v>52.8</v>
      </c>
      <c r="G13" s="24">
        <f>SUM(F13/F7*100)</f>
        <v>0.11934846587492821</v>
      </c>
      <c r="H13" s="23">
        <f t="shared" si="0"/>
        <v>-256.3</v>
      </c>
      <c r="I13" s="23">
        <f t="shared" si="1"/>
        <v>-0.85167781874792348</v>
      </c>
      <c r="J13" s="82">
        <v>64.3</v>
      </c>
      <c r="K13" s="24">
        <f>SUM(J13/J7*100)</f>
        <v>0.13053796665292938</v>
      </c>
      <c r="L13" s="23">
        <f t="shared" si="2"/>
        <v>-244.8</v>
      </c>
      <c r="M13" s="25">
        <f t="shared" si="3"/>
        <v>-0.84048831796992229</v>
      </c>
    </row>
    <row r="14" spans="1:22" ht="47.25">
      <c r="A14" s="8" t="s">
        <v>27</v>
      </c>
      <c r="B14" s="23">
        <v>2.9</v>
      </c>
      <c r="C14" s="24">
        <v>0.1</v>
      </c>
      <c r="D14" s="24">
        <v>3238.6</v>
      </c>
      <c r="E14" s="24">
        <f>SUM(D14/D7*100)</f>
        <v>10.173942819086273</v>
      </c>
      <c r="F14" s="82">
        <v>1477.9</v>
      </c>
      <c r="G14" s="24">
        <f>SUM(F14/F7*100)</f>
        <v>3.3406268506923569</v>
      </c>
      <c r="H14" s="23">
        <f t="shared" si="0"/>
        <v>-1760.6999999999998</v>
      </c>
      <c r="I14" s="23">
        <f t="shared" si="1"/>
        <v>-6.833315968393916</v>
      </c>
      <c r="J14" s="82">
        <v>1558.5</v>
      </c>
      <c r="K14" s="24">
        <f>SUM(J14/J7*100)</f>
        <v>3.1639723332595717</v>
      </c>
      <c r="L14" s="23">
        <f t="shared" si="2"/>
        <v>-1680.1</v>
      </c>
      <c r="M14" s="25">
        <f t="shared" si="3"/>
        <v>-7.0099704858267007</v>
      </c>
    </row>
    <row r="15" spans="1:22" ht="15.75">
      <c r="A15" s="9" t="s">
        <v>12</v>
      </c>
      <c r="B15" s="20">
        <v>527.9</v>
      </c>
      <c r="C15" s="22">
        <f>SUM(B15/B7*100)</f>
        <v>12.282456956724056</v>
      </c>
      <c r="D15" s="22">
        <v>3498.3</v>
      </c>
      <c r="E15" s="22">
        <f>SUM(D15/D7*100)</f>
        <v>10.989780820110392</v>
      </c>
      <c r="F15" s="81">
        <v>15362.2</v>
      </c>
      <c r="G15" s="22">
        <f>SUM(F15/F7*100)</f>
        <v>34.72452656181482</v>
      </c>
      <c r="H15" s="20">
        <f t="shared" si="0"/>
        <v>11863.900000000001</v>
      </c>
      <c r="I15" s="20">
        <f t="shared" si="1"/>
        <v>23.73474574170443</v>
      </c>
      <c r="J15" s="81">
        <v>16879.900000000001</v>
      </c>
      <c r="K15" s="22">
        <f>SUM(J15/J7*100)</f>
        <v>34.268550906761789</v>
      </c>
      <c r="L15" s="20">
        <f t="shared" si="2"/>
        <v>13381.600000000002</v>
      </c>
      <c r="M15" s="21">
        <f t="shared" si="3"/>
        <v>23.278770086651399</v>
      </c>
    </row>
    <row r="16" spans="1:22" ht="15.75">
      <c r="A16" s="9" t="s">
        <v>13</v>
      </c>
      <c r="B16" s="20">
        <v>173.8</v>
      </c>
      <c r="C16" s="22">
        <f>SUM(B16/B7*100)</f>
        <v>4.0437412750116337</v>
      </c>
      <c r="D16" s="22">
        <v>3488.3</v>
      </c>
      <c r="E16" s="22">
        <f>SUM(D16/D7*100)</f>
        <v>10.958366187802955</v>
      </c>
      <c r="F16" s="81">
        <v>249.9</v>
      </c>
      <c r="G16" s="22">
        <f>SUM(F16/F7*100)</f>
        <v>0.56487086405576825</v>
      </c>
      <c r="H16" s="20">
        <f t="shared" si="0"/>
        <v>-3238.4</v>
      </c>
      <c r="I16" s="20">
        <f t="shared" si="1"/>
        <v>-10.393495323747187</v>
      </c>
      <c r="J16" s="81">
        <v>265</v>
      </c>
      <c r="K16" s="22">
        <f>SUM(J16/J7*100)</f>
        <v>0.53798695432389254</v>
      </c>
      <c r="L16" s="20">
        <f t="shared" si="2"/>
        <v>-3223.3</v>
      </c>
      <c r="M16" s="21">
        <f t="shared" si="3"/>
        <v>-10.420379233479062</v>
      </c>
    </row>
    <row r="17" spans="1:13" ht="15.75">
      <c r="A17" s="9" t="s">
        <v>11</v>
      </c>
      <c r="B17" s="20">
        <v>2.9</v>
      </c>
      <c r="C17" s="22">
        <f>SUM(B17/B7*100)</f>
        <v>6.747324336900884E-2</v>
      </c>
      <c r="D17" s="22">
        <v>1006.4</v>
      </c>
      <c r="E17" s="22">
        <f>SUM(D17/D7*100)</f>
        <v>3.1615685954203747</v>
      </c>
      <c r="F17" s="81">
        <v>1441.3</v>
      </c>
      <c r="G17" s="22">
        <f>SUM(F17/F7*100)</f>
        <v>3.2578966641199627</v>
      </c>
      <c r="H17" s="20">
        <f t="shared" si="0"/>
        <v>434.9</v>
      </c>
      <c r="I17" s="20">
        <f t="shared" si="1"/>
        <v>9.6328068699587988E-2</v>
      </c>
      <c r="J17" s="81">
        <v>1475.7</v>
      </c>
      <c r="K17" s="22">
        <f>SUM(J17/J7*100)</f>
        <v>2.9958767867764839</v>
      </c>
      <c r="L17" s="20">
        <f t="shared" si="2"/>
        <v>469.30000000000007</v>
      </c>
      <c r="M17" s="21">
        <f t="shared" si="3"/>
        <v>-0.16569180864389077</v>
      </c>
    </row>
    <row r="18" spans="1:13" ht="15.75">
      <c r="A18" s="9" t="s">
        <v>7</v>
      </c>
      <c r="B18" s="20">
        <v>27.4</v>
      </c>
      <c r="C18" s="22">
        <f>SUM(B18/B7*100)</f>
        <v>0.63750581665891104</v>
      </c>
      <c r="D18" s="22">
        <v>720.9</v>
      </c>
      <c r="E18" s="22">
        <f>SUM(D18/D7*100)</f>
        <v>2.2646808430430725</v>
      </c>
      <c r="F18" s="84"/>
      <c r="G18" s="22"/>
      <c r="H18" s="20">
        <f t="shared" si="0"/>
        <v>-720.9</v>
      </c>
      <c r="I18" s="20">
        <f t="shared" si="1"/>
        <v>-2.2646808430430725</v>
      </c>
      <c r="J18" s="84"/>
      <c r="K18" s="22"/>
      <c r="L18" s="20">
        <f t="shared" si="2"/>
        <v>-720.9</v>
      </c>
      <c r="M18" s="21">
        <f t="shared" si="3"/>
        <v>-2.2646808430430725</v>
      </c>
    </row>
    <row r="19" spans="1:13" ht="15.75">
      <c r="A19" s="9" t="s">
        <v>6</v>
      </c>
      <c r="B19" s="20">
        <v>382.5</v>
      </c>
      <c r="C19" s="22">
        <f>SUM(B19/B7*100)</f>
        <v>8.8994881340158223</v>
      </c>
      <c r="D19" s="22">
        <v>2352.1</v>
      </c>
      <c r="E19" s="22">
        <f>SUM(D19/D7*100)</f>
        <v>7.3890356650320577</v>
      </c>
      <c r="F19" s="84"/>
      <c r="G19" s="22"/>
      <c r="H19" s="20">
        <f t="shared" si="0"/>
        <v>-2352.1</v>
      </c>
      <c r="I19" s="20">
        <f t="shared" si="1"/>
        <v>-7.3890356650320577</v>
      </c>
      <c r="J19" s="84"/>
      <c r="K19" s="22"/>
      <c r="L19" s="20">
        <f t="shared" si="2"/>
        <v>-2352.1</v>
      </c>
      <c r="M19" s="21">
        <f t="shared" si="3"/>
        <v>-7.3890356650320577</v>
      </c>
    </row>
    <row r="20" spans="1:13" ht="15.75">
      <c r="A20" s="9" t="s">
        <v>10</v>
      </c>
      <c r="B20" s="20">
        <v>8.6</v>
      </c>
      <c r="C20" s="22">
        <f>SUM(B20/B7*100)</f>
        <v>0.20009306654257794</v>
      </c>
      <c r="D20" s="22">
        <v>1097.5999999999999</v>
      </c>
      <c r="E20" s="22">
        <f>SUM(D20/D7*100)</f>
        <v>3.4480700420641925</v>
      </c>
      <c r="F20" s="81">
        <v>20.3</v>
      </c>
      <c r="G20" s="22">
        <f>SUM(F20/F7*100)</f>
        <v>4.5885868508731872E-2</v>
      </c>
      <c r="H20" s="20">
        <f t="shared" si="0"/>
        <v>-1077.3</v>
      </c>
      <c r="I20" s="20">
        <f t="shared" si="1"/>
        <v>-3.4021841735554608</v>
      </c>
      <c r="J20" s="81">
        <v>21.1</v>
      </c>
      <c r="K20" s="22">
        <f>SUM(J20/J7*100)</f>
        <v>4.2835942400883523E-2</v>
      </c>
      <c r="L20" s="20">
        <f t="shared" si="2"/>
        <v>-1076.5</v>
      </c>
      <c r="M20" s="21">
        <f t="shared" si="3"/>
        <v>-3.4052340996633088</v>
      </c>
    </row>
    <row r="21" spans="1:13" ht="16.5" thickBot="1">
      <c r="A21" s="10" t="s">
        <v>14</v>
      </c>
      <c r="B21" s="26">
        <v>197.9</v>
      </c>
      <c r="C21" s="27">
        <f>SUM(B21/B7*100)</f>
        <v>4.6044671940437407</v>
      </c>
      <c r="D21" s="27">
        <v>1905.7</v>
      </c>
      <c r="E21" s="27">
        <f>SUM(D21/D7*100)</f>
        <v>5.9866864788281084</v>
      </c>
      <c r="F21" s="83">
        <v>260.2</v>
      </c>
      <c r="G21" s="27">
        <f>SUM(F21/F7*100)</f>
        <v>0.58815285645182425</v>
      </c>
      <c r="H21" s="26">
        <f t="shared" si="0"/>
        <v>-1645.5</v>
      </c>
      <c r="I21" s="26">
        <f t="shared" si="1"/>
        <v>-5.3985336223762843</v>
      </c>
      <c r="J21" s="83">
        <v>277.89999999999998</v>
      </c>
      <c r="K21" s="27">
        <f>SUM(J21/J7*100)</f>
        <v>0.56417575323248947</v>
      </c>
      <c r="L21" s="26">
        <f t="shared" si="2"/>
        <v>-1627.8000000000002</v>
      </c>
      <c r="M21" s="28">
        <f t="shared" si="3"/>
        <v>-5.4225107255956191</v>
      </c>
    </row>
  </sheetData>
  <mergeCells count="8">
    <mergeCell ref="L4:M4"/>
    <mergeCell ref="A1:M1"/>
    <mergeCell ref="B4:C4"/>
    <mergeCell ref="D4:E4"/>
    <mergeCell ref="F4:G4"/>
    <mergeCell ref="A4:A5"/>
    <mergeCell ref="H4:I4"/>
    <mergeCell ref="J4:K4"/>
  </mergeCells>
  <pageMargins left="0.11811023622047245" right="0.11811023622047245" top="0.15748031496062992" bottom="0.15748031496062992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>
      <selection activeCell="D4" sqref="D4"/>
    </sheetView>
  </sheetViews>
  <sheetFormatPr defaultRowHeight="15"/>
  <cols>
    <col min="1" max="1" width="41.7109375" customWidth="1"/>
    <col min="2" max="2" width="9.28515625" bestFit="1" customWidth="1"/>
    <col min="3" max="3" width="14" customWidth="1"/>
    <col min="4" max="5" width="9.28515625" bestFit="1" customWidth="1"/>
    <col min="6" max="6" width="11.85546875" customWidth="1"/>
    <col min="7" max="7" width="10.85546875" customWidth="1"/>
    <col min="8" max="8" width="10.7109375" customWidth="1"/>
    <col min="9" max="9" width="11.5703125" customWidth="1"/>
  </cols>
  <sheetData>
    <row r="1" spans="1:14" ht="15.75">
      <c r="A1" s="89" t="s">
        <v>44</v>
      </c>
      <c r="B1" s="89"/>
      <c r="C1" s="89"/>
      <c r="D1" s="89"/>
      <c r="E1" s="89"/>
      <c r="F1" s="89"/>
      <c r="G1" s="89"/>
      <c r="H1" s="89"/>
      <c r="I1" s="89"/>
    </row>
    <row r="2" spans="1:14" ht="15.75" thickBot="1"/>
    <row r="3" spans="1:14" ht="78" customHeight="1" thickBot="1">
      <c r="A3" s="92" t="s">
        <v>2</v>
      </c>
      <c r="B3" s="93" t="s">
        <v>4</v>
      </c>
      <c r="C3" s="99"/>
      <c r="D3" s="99"/>
      <c r="E3" s="100"/>
      <c r="F3" s="97" t="s">
        <v>51</v>
      </c>
      <c r="G3" s="98"/>
      <c r="H3" s="99" t="s">
        <v>46</v>
      </c>
      <c r="I3" s="94"/>
    </row>
    <row r="4" spans="1:14" ht="63.75" thickBot="1">
      <c r="A4" s="96"/>
      <c r="B4" s="56" t="s">
        <v>40</v>
      </c>
      <c r="C4" s="35" t="s">
        <v>32</v>
      </c>
      <c r="D4" s="57" t="s">
        <v>58</v>
      </c>
      <c r="E4" s="58" t="s">
        <v>59</v>
      </c>
      <c r="F4" s="32" t="s">
        <v>34</v>
      </c>
      <c r="G4" s="59" t="s">
        <v>33</v>
      </c>
      <c r="H4" s="32" t="s">
        <v>34</v>
      </c>
      <c r="I4" s="60" t="s">
        <v>33</v>
      </c>
      <c r="J4" s="6"/>
    </row>
    <row r="5" spans="1:14" ht="16.5" thickBot="1">
      <c r="A5" s="40">
        <v>1</v>
      </c>
      <c r="B5" s="36">
        <v>2</v>
      </c>
      <c r="C5" s="37">
        <v>3</v>
      </c>
      <c r="D5" s="37">
        <v>4</v>
      </c>
      <c r="E5" s="54">
        <v>5</v>
      </c>
      <c r="F5" s="37">
        <v>6</v>
      </c>
      <c r="G5" s="37">
        <v>7</v>
      </c>
      <c r="H5" s="37">
        <v>8</v>
      </c>
      <c r="I5" s="55">
        <v>9</v>
      </c>
      <c r="J5" s="6"/>
    </row>
    <row r="6" spans="1:14" ht="18" customHeight="1">
      <c r="A6" s="61" t="s">
        <v>35</v>
      </c>
      <c r="B6" s="62">
        <v>6193.9</v>
      </c>
      <c r="C6" s="62">
        <v>35046.5</v>
      </c>
      <c r="D6" s="85">
        <v>33734.800000000003</v>
      </c>
      <c r="E6" s="85">
        <v>35875</v>
      </c>
      <c r="F6" s="62">
        <f>SUM(D6-C6)</f>
        <v>-1311.6999999999971</v>
      </c>
      <c r="G6" s="62">
        <f>SUM(D6/C6*100)</f>
        <v>96.257258214087003</v>
      </c>
      <c r="H6" s="62">
        <f>SUM(E6-C6)</f>
        <v>828.5</v>
      </c>
      <c r="I6" s="63">
        <f>SUM(E6/C6*100)</f>
        <v>102.36400211148047</v>
      </c>
      <c r="J6" s="2"/>
      <c r="K6" s="2"/>
      <c r="L6" s="2"/>
      <c r="M6" s="2"/>
      <c r="N6" s="2"/>
    </row>
    <row r="7" spans="1:14" ht="31.5">
      <c r="A7" s="8" t="s">
        <v>36</v>
      </c>
      <c r="B7" s="20"/>
      <c r="C7" s="20"/>
      <c r="D7" s="86"/>
      <c r="E7" s="86"/>
      <c r="F7" s="20"/>
      <c r="G7" s="20"/>
      <c r="H7" s="20"/>
      <c r="I7" s="21"/>
      <c r="J7" s="1"/>
      <c r="K7" s="1"/>
      <c r="L7" s="1"/>
      <c r="M7" s="1"/>
      <c r="N7" s="1"/>
    </row>
    <row r="8" spans="1:14" ht="15.75">
      <c r="A8" s="9" t="s">
        <v>5</v>
      </c>
      <c r="B8" s="20">
        <v>6166.8</v>
      </c>
      <c r="C8" s="22">
        <v>28336</v>
      </c>
      <c r="D8" s="81">
        <v>38848.699999999997</v>
      </c>
      <c r="E8" s="81">
        <v>44199</v>
      </c>
      <c r="F8" s="20">
        <f t="shared" ref="F8:F14" si="0">SUM(D8-C8)</f>
        <v>10512.699999999997</v>
      </c>
      <c r="G8" s="20">
        <f t="shared" ref="G8:G20" si="1">SUM(D8/C8*100)</f>
        <v>137.1001552795031</v>
      </c>
      <c r="H8" s="20">
        <f t="shared" ref="H8:H14" si="2">SUM(E8-C8)</f>
        <v>15863</v>
      </c>
      <c r="I8" s="21">
        <f t="shared" ref="I8:I14" si="3">SUM(E8/C8*100)</f>
        <v>155.98178994918126</v>
      </c>
    </row>
    <row r="9" spans="1:14" ht="15.75">
      <c r="A9" s="9" t="s">
        <v>37</v>
      </c>
      <c r="B9" s="53">
        <v>6821.8</v>
      </c>
      <c r="C9" s="22">
        <v>41820.300000000003</v>
      </c>
      <c r="D9" s="81">
        <v>35796.6</v>
      </c>
      <c r="E9" s="81">
        <v>42727.8</v>
      </c>
      <c r="F9" s="53">
        <f t="shared" si="0"/>
        <v>-6023.7000000000044</v>
      </c>
      <c r="G9" s="20">
        <f t="shared" si="1"/>
        <v>85.596229582284195</v>
      </c>
      <c r="H9" s="20">
        <f t="shared" si="2"/>
        <v>907.5</v>
      </c>
      <c r="I9" s="21">
        <f t="shared" si="3"/>
        <v>102.16999878049656</v>
      </c>
    </row>
    <row r="10" spans="1:14" ht="15.75">
      <c r="A10" s="9" t="s">
        <v>38</v>
      </c>
      <c r="B10" s="53">
        <v>1703.8</v>
      </c>
      <c r="C10" s="22">
        <v>31999.8</v>
      </c>
      <c r="D10" s="81">
        <v>16472.2</v>
      </c>
      <c r="E10" s="81" t="s">
        <v>41</v>
      </c>
      <c r="F10" s="53">
        <f t="shared" si="0"/>
        <v>-15527.599999999999</v>
      </c>
      <c r="G10" s="20">
        <f t="shared" si="1"/>
        <v>51.475946724667033</v>
      </c>
      <c r="H10" s="20" t="e">
        <f t="shared" si="2"/>
        <v>#VALUE!</v>
      </c>
      <c r="I10" s="21" t="e">
        <f t="shared" si="3"/>
        <v>#VALUE!</v>
      </c>
    </row>
    <row r="11" spans="1:14" ht="31.5">
      <c r="A11" s="9" t="s">
        <v>39</v>
      </c>
      <c r="B11" s="74">
        <v>2941.7</v>
      </c>
      <c r="C11" s="75">
        <v>41563.300000000003</v>
      </c>
      <c r="D11" s="103">
        <v>36383.4</v>
      </c>
      <c r="E11" s="103">
        <v>40828.400000000001</v>
      </c>
      <c r="F11" s="74">
        <f t="shared" si="0"/>
        <v>-5179.9000000000015</v>
      </c>
      <c r="G11" s="74">
        <f t="shared" si="1"/>
        <v>87.537322589880972</v>
      </c>
      <c r="H11" s="74">
        <f t="shared" si="2"/>
        <v>-734.90000000000146</v>
      </c>
      <c r="I11" s="76">
        <f t="shared" si="3"/>
        <v>98.231853582367137</v>
      </c>
    </row>
    <row r="12" spans="1:14" ht="15.75">
      <c r="A12" s="9" t="s">
        <v>12</v>
      </c>
      <c r="B12" s="20">
        <v>5754.4</v>
      </c>
      <c r="C12" s="22">
        <v>35276.5</v>
      </c>
      <c r="D12" s="81">
        <v>32562.799999999999</v>
      </c>
      <c r="E12" s="81">
        <v>34627.1</v>
      </c>
      <c r="F12" s="20">
        <f t="shared" si="0"/>
        <v>-2713.7000000000007</v>
      </c>
      <c r="G12" s="20">
        <f t="shared" si="1"/>
        <v>92.307343415588278</v>
      </c>
      <c r="H12" s="20">
        <f t="shared" si="2"/>
        <v>-649.40000000000146</v>
      </c>
      <c r="I12" s="21">
        <f t="shared" si="3"/>
        <v>98.159114424616959</v>
      </c>
    </row>
    <row r="13" spans="1:14" ht="15.75">
      <c r="A13" s="9" t="s">
        <v>13</v>
      </c>
      <c r="B13" s="20">
        <v>8934.7999999999993</v>
      </c>
      <c r="C13" s="22">
        <v>41055.199999999997</v>
      </c>
      <c r="D13" s="81">
        <v>26057.7</v>
      </c>
      <c r="E13" s="81">
        <v>29477.200000000001</v>
      </c>
      <c r="F13" s="20">
        <f t="shared" si="0"/>
        <v>-14997.499999999996</v>
      </c>
      <c r="G13" s="20">
        <f t="shared" si="1"/>
        <v>63.469913677195592</v>
      </c>
      <c r="H13" s="20">
        <f t="shared" si="2"/>
        <v>-11577.999999999996</v>
      </c>
      <c r="I13" s="21">
        <f t="shared" si="3"/>
        <v>71.798943860948199</v>
      </c>
    </row>
    <row r="14" spans="1:14" ht="15.75">
      <c r="A14" s="9" t="s">
        <v>11</v>
      </c>
      <c r="B14" s="20">
        <v>2941.7</v>
      </c>
      <c r="C14" s="22">
        <v>41563.300000000003</v>
      </c>
      <c r="D14" s="81">
        <v>42791.199999999997</v>
      </c>
      <c r="E14" s="81">
        <v>42353</v>
      </c>
      <c r="F14" s="20">
        <f t="shared" si="0"/>
        <v>1227.8999999999942</v>
      </c>
      <c r="G14" s="20">
        <f t="shared" si="1"/>
        <v>102.95428900015156</v>
      </c>
      <c r="H14" s="20">
        <f t="shared" si="2"/>
        <v>789.69999999999709</v>
      </c>
      <c r="I14" s="21">
        <f t="shared" si="3"/>
        <v>101.89999350388443</v>
      </c>
    </row>
    <row r="15" spans="1:14" ht="15.75">
      <c r="A15" s="9" t="s">
        <v>7</v>
      </c>
      <c r="B15" s="20">
        <v>4643.2</v>
      </c>
      <c r="C15" s="22">
        <v>37782.9</v>
      </c>
      <c r="D15" s="104" t="s">
        <v>41</v>
      </c>
      <c r="E15" s="104" t="s">
        <v>41</v>
      </c>
      <c r="F15" s="20"/>
      <c r="G15" s="20"/>
      <c r="H15" s="20" t="s">
        <v>52</v>
      </c>
      <c r="I15" s="21"/>
    </row>
    <row r="16" spans="1:14" ht="15.75">
      <c r="A16" s="9" t="s">
        <v>6</v>
      </c>
      <c r="B16" s="20">
        <v>8925.7999999999993</v>
      </c>
      <c r="C16" s="22">
        <v>41013.800000000003</v>
      </c>
      <c r="D16" s="104" t="s">
        <v>41</v>
      </c>
      <c r="E16" s="104" t="s">
        <v>41</v>
      </c>
      <c r="F16" s="20"/>
      <c r="G16" s="20"/>
      <c r="H16" s="20" t="s">
        <v>52</v>
      </c>
      <c r="I16" s="21"/>
    </row>
    <row r="17" spans="1:9" ht="15.75">
      <c r="A17" s="9" t="s">
        <v>10</v>
      </c>
      <c r="B17" s="20">
        <v>3708.1</v>
      </c>
      <c r="C17" s="22">
        <v>39854.699999999997</v>
      </c>
      <c r="D17" s="81">
        <v>18180.599999999999</v>
      </c>
      <c r="E17" s="81">
        <v>22189.200000000001</v>
      </c>
      <c r="F17" s="20">
        <f>SUM(D17-C17)</f>
        <v>-21674.1</v>
      </c>
      <c r="G17" s="20">
        <f t="shared" si="1"/>
        <v>45.617204495329283</v>
      </c>
      <c r="H17" s="20">
        <f>SUM(E17-C17)</f>
        <v>-17665.499999999996</v>
      </c>
      <c r="I17" s="21">
        <f>SUM(E17/C17*100)</f>
        <v>55.675240310427633</v>
      </c>
    </row>
    <row r="18" spans="1:9" ht="15.75">
      <c r="A18" s="9" t="s">
        <v>8</v>
      </c>
      <c r="B18" s="20">
        <v>5672.7</v>
      </c>
      <c r="C18" s="22">
        <v>46160.2</v>
      </c>
      <c r="D18" s="81">
        <v>27361.9</v>
      </c>
      <c r="E18" s="81">
        <v>28374.9</v>
      </c>
      <c r="F18" s="20">
        <f>SUM(D18-C18)</f>
        <v>-18798.299999999996</v>
      </c>
      <c r="G18" s="20">
        <f t="shared" si="1"/>
        <v>59.275956343343402</v>
      </c>
      <c r="H18" s="20">
        <f>SUM(E18-C18)</f>
        <v>-17785.299999999996</v>
      </c>
      <c r="I18" s="21">
        <f>SUM(E18/C18*100)</f>
        <v>61.470487562878851</v>
      </c>
    </row>
    <row r="19" spans="1:9" ht="15.75">
      <c r="A19" s="9" t="s">
        <v>9</v>
      </c>
      <c r="B19" s="20">
        <v>5933.8</v>
      </c>
      <c r="C19" s="22">
        <v>36376.5</v>
      </c>
      <c r="D19" s="81">
        <v>35966.6</v>
      </c>
      <c r="E19" s="81">
        <v>32583.599999999999</v>
      </c>
      <c r="F19" s="20">
        <f>SUM(D19-C19)</f>
        <v>-409.90000000000146</v>
      </c>
      <c r="G19" s="20">
        <f t="shared" si="1"/>
        <v>98.87317361483376</v>
      </c>
      <c r="H19" s="20">
        <f>SUM(E19-C19)</f>
        <v>-3792.9000000000015</v>
      </c>
      <c r="I19" s="21">
        <f>SUM(E19/C19*100)</f>
        <v>89.573213475732956</v>
      </c>
    </row>
    <row r="20" spans="1:9" ht="16.5" thickBot="1">
      <c r="A20" s="10" t="s">
        <v>14</v>
      </c>
      <c r="B20" s="26">
        <v>5267.7</v>
      </c>
      <c r="C20" s="27">
        <v>38423.5</v>
      </c>
      <c r="D20" s="83">
        <v>13291.7</v>
      </c>
      <c r="E20" s="83">
        <v>29303</v>
      </c>
      <c r="F20" s="26">
        <f>SUM(D20-C20)</f>
        <v>-25131.8</v>
      </c>
      <c r="G20" s="26">
        <f t="shared" si="1"/>
        <v>34.592632113159915</v>
      </c>
      <c r="H20" s="26">
        <f>SUM(E20-C20)</f>
        <v>-9120.5</v>
      </c>
      <c r="I20" s="28">
        <f>SUM(E20/C20*100)</f>
        <v>76.263224328861241</v>
      </c>
    </row>
    <row r="22" spans="1:9" ht="39" customHeight="1">
      <c r="A22" s="101"/>
      <c r="B22" s="102"/>
      <c r="C22" s="102"/>
      <c r="D22" s="102"/>
      <c r="E22" s="102"/>
      <c r="F22" s="102"/>
      <c r="G22" s="102"/>
      <c r="H22" s="102"/>
      <c r="I22" s="102"/>
    </row>
    <row r="23" spans="1:9">
      <c r="B23" s="95"/>
      <c r="C23" s="95"/>
      <c r="D23" s="95"/>
      <c r="E23" s="5"/>
      <c r="F23" s="95"/>
      <c r="G23" s="95"/>
      <c r="H23" s="95"/>
    </row>
    <row r="24" spans="1:9">
      <c r="C24" s="1"/>
      <c r="D24" s="1"/>
      <c r="E24" s="5"/>
      <c r="H24" s="1"/>
    </row>
    <row r="42" spans="1:1">
      <c r="A42" s="1"/>
    </row>
  </sheetData>
  <mergeCells count="8">
    <mergeCell ref="A1:I1"/>
    <mergeCell ref="B23:D23"/>
    <mergeCell ref="F23:H23"/>
    <mergeCell ref="A3:A4"/>
    <mergeCell ref="F3:G3"/>
    <mergeCell ref="H3:I3"/>
    <mergeCell ref="B3:E3"/>
    <mergeCell ref="A22:I22"/>
  </mergeCells>
  <pageMargins left="0.11811023622047245" right="0.19685039370078741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"/>
  <sheetViews>
    <sheetView workbookViewId="0">
      <selection activeCell="D7" sqref="D7"/>
    </sheetView>
  </sheetViews>
  <sheetFormatPr defaultRowHeight="15"/>
  <cols>
    <col min="1" max="1" width="36.85546875" customWidth="1"/>
    <col min="3" max="3" width="13.28515625" customWidth="1"/>
    <col min="4" max="4" width="13.85546875" customWidth="1"/>
  </cols>
  <sheetData>
    <row r="2" spans="1:8" ht="15.75">
      <c r="A2" s="89" t="s">
        <v>43</v>
      </c>
      <c r="B2" s="89"/>
      <c r="C2" s="89"/>
      <c r="D2" s="89"/>
      <c r="E2" s="3"/>
      <c r="F2" s="3"/>
      <c r="G2" s="3"/>
      <c r="H2" s="3"/>
    </row>
    <row r="3" spans="1:8" ht="16.5" thickBot="1">
      <c r="A3" s="7"/>
      <c r="B3" s="7"/>
      <c r="C3" s="7"/>
      <c r="D3" s="7"/>
      <c r="E3" s="3"/>
      <c r="F3" s="3"/>
      <c r="G3" s="3"/>
      <c r="H3" s="3"/>
    </row>
    <row r="4" spans="1:8" ht="48" thickBot="1">
      <c r="A4" s="64" t="s">
        <v>53</v>
      </c>
      <c r="B4" s="65" t="s">
        <v>54</v>
      </c>
      <c r="C4" s="65" t="s">
        <v>42</v>
      </c>
      <c r="D4" s="66" t="s">
        <v>60</v>
      </c>
    </row>
    <row r="5" spans="1:8" ht="16.5" thickBot="1">
      <c r="A5" s="67">
        <v>1</v>
      </c>
      <c r="B5" s="68">
        <v>2</v>
      </c>
      <c r="C5" s="69">
        <v>3</v>
      </c>
      <c r="D5" s="70">
        <v>4</v>
      </c>
    </row>
    <row r="6" spans="1:8" ht="63.75" thickBot="1">
      <c r="A6" s="71" t="s">
        <v>61</v>
      </c>
      <c r="B6" s="72">
        <v>1244</v>
      </c>
      <c r="C6" s="72">
        <v>7180</v>
      </c>
      <c r="D6" s="73">
        <v>1073.9000000000001</v>
      </c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структура занятых в экономике</vt:lpstr>
      <vt:lpstr>основные показатели</vt:lpstr>
      <vt:lpstr>среднемесячная заработная плата</vt:lpstr>
      <vt:lpstr>консолидированные поступления</vt:lpstr>
    </vt:vector>
  </TitlesOfParts>
  <Company>ulbadmin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2356-10021</dc:creator>
  <cp:lastModifiedBy>2356-10021</cp:lastModifiedBy>
  <cp:lastPrinted>2022-01-31T06:18:57Z</cp:lastPrinted>
  <dcterms:created xsi:type="dcterms:W3CDTF">2021-01-11T07:08:57Z</dcterms:created>
  <dcterms:modified xsi:type="dcterms:W3CDTF">2022-01-31T10:21:43Z</dcterms:modified>
</cp:coreProperties>
</file>