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  <definedName name="_xlnm.Print_Area" localSheetId="0">'Приложение 1'!$A$1:$F$175</definedName>
  </definedNames>
  <calcPr fullCalcOnLoad="1"/>
</workbook>
</file>

<file path=xl/sharedStrings.xml><?xml version="1.0" encoding="utf-8"?>
<sst xmlns="http://schemas.openxmlformats.org/spreadsheetml/2006/main" count="449" uniqueCount="293">
  <si>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</si>
  <si>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</si>
  <si>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</si>
  <si>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</si>
  <si>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</si>
  <si>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</si>
  <si>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</si>
  <si>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</si>
  <si>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</si>
  <si>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</si>
  <si>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</si>
  <si>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</si>
  <si>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</si>
  <si>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</si>
  <si>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</si>
  <si>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</si>
  <si>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</si>
  <si>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</si>
  <si>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</si>
  <si>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</si>
  <si>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</si>
  <si>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</si>
  <si>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</si>
  <si>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</si>
  <si>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</si>
  <si>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</si>
  <si>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</si>
  <si>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</si>
  <si>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</si>
  <si>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</si>
  <si>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</si>
  <si>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</si>
  <si>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</si>
  <si>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</si>
  <si>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</si>
  <si>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</si>
  <si>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</si>
  <si>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</si>
  <si>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</si>
  <si>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</si>
  <si>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</si>
  <si>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</si>
  <si>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</si>
  <si>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</si>
  <si>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</si>
  <si>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</si>
  <si>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</si>
  <si>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</si>
  <si>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</si>
  <si>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</si>
  <si>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</si>
  <si>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</si>
  <si>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</si>
  <si>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</si>
  <si>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</si>
  <si>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</si>
  <si>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</si>
  <si>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</si>
  <si>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</si>
  <si>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</si>
  <si>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</si>
  <si>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</si>
  <si>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</si>
  <si>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</si>
  <si>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</si>
  <si>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</si>
  <si>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</si>
  <si>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</si>
  <si>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</si>
  <si>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</si>
  <si>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</si>
  <si>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</si>
  <si>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</si>
  <si>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</si>
  <si>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</si>
  <si>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</si>
  <si>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</si>
  <si>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</si>
  <si>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</si>
  <si>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</si>
  <si>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</si>
  <si>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</si>
  <si>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</si>
  <si>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</si>
  <si>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</si>
  <si>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</si>
  <si>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</si>
  <si>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</si>
  <si>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</si>
  <si>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</si>
  <si>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</si>
  <si>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</si>
  <si>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</si>
  <si>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</si>
  <si>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</si>
  <si>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</si>
  <si>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</si>
  <si>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</si>
  <si>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</si>
  <si>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</si>
  <si>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</si>
  <si>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</si>
  <si>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</si>
  <si>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</si>
  <si>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</si>
  <si>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</si>
  <si>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</si>
  <si>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</si>
  <si>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</si>
  <si>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</si>
  <si>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</si>
  <si>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</si>
  <si>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</si>
  <si>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</si>
  <si>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</si>
  <si>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</si>
  <si>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</si>
  <si>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</si>
  <si>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</si>
  <si>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</si>
  <si>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</si>
  <si>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</si>
  <si>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</si>
  <si>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</si>
  <si>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</si>
  <si>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</si>
  <si>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</si>
  <si>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</si>
  <si>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</si>
  <si>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</si>
  <si>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</si>
  <si>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</si>
  <si>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</si>
  <si>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</si>
  <si>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</si>
  <si>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</si>
  <si>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</si>
  <si>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</si>
  <si>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</si>
  <si>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</si>
  <si>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</si>
  <si>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</si>
  <si>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</si>
  <si>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</si>
  <si>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</si>
  <si>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</si>
  <si>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</si>
  <si>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</si>
  <si>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</si>
  <si>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</si>
  <si>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</si>
  <si>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</si>
  <si>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</si>
  <si>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</si>
  <si>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</si>
  <si>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</si>
  <si>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</si>
  <si>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</si>
  <si>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</si>
  <si>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</si>
  <si>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</si>
  <si>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</si>
  <si>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</si>
  <si>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</si>
  <si>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</si>
  <si>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</si>
  <si>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</si>
  <si>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</si>
  <si>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</si>
  <si>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</si>
  <si>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</si>
  <si>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</si>
  <si>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</si>
  <si>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</si>
  <si>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</si>
  <si>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</si>
  <si>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</si>
  <si>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</si>
  <si>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</si>
  <si>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</si>
  <si>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</si>
  <si>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</si>
  <si>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</si>
  <si>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</si>
  <si>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</si>
  <si>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</si>
  <si>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</si>
  <si>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</si>
  <si>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</si>
  <si>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</si>
  <si>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</si>
  <si>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</si>
  <si>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</si>
  <si>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</si>
  <si>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</si>
  <si>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</si>
  <si>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</si>
  <si>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</si>
  <si>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</si>
  <si>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</si>
  <si>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</si>
  <si>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</si>
  <si>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</si>
  <si>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</si>
  <si>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</si>
  <si>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</si>
  <si>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</si>
  <si>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</si>
  <si>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</si>
  <si>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</si>
  <si>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</si>
  <si>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</si>
  <si>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</si>
  <si>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</si>
  <si>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</si>
  <si>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</si>
  <si>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</si>
  <si>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</si>
  <si>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</si>
  <si>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</si>
  <si>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</si>
  <si>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</si>
  <si>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</si>
  <si>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</si>
  <si>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</si>
  <si>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</si>
  <si>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</si>
  <si>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</si>
  <si>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</si>
  <si>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</si>
  <si>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</si>
  <si>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</si>
  <si>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</si>
  <si>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</si>
  <si>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</si>
  <si>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</si>
  <si>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</si>
  <si>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</si>
  <si>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</si>
  <si>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</si>
  <si>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</si>
  <si>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</si>
  <si>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</si>
  <si>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</si>
  <si>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</si>
  <si>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</si>
  <si>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</si>
  <si>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</si>
  <si>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</si>
  <si>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</si>
  <si>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</si>
  <si>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</si>
  <si>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</si>
  <si>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</si>
  <si>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</si>
  <si>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</si>
  <si>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</si>
  <si>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</si>
  <si>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</si>
  <si>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</si>
  <si>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</si>
  <si>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</si>
  <si>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</si>
  <si>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</si>
  <si>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</si>
  <si>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</si>
  <si>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Усть-Лабинский район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</si>
  <si>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</si>
  <si>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</si>
  <si>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 xml:space="preserve">плодоовощные консервы </t>
  </si>
  <si>
    <t>тыс.усл.банок</t>
  </si>
  <si>
    <t>масла растительные и их фракции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</si>
  <si>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</si>
  <si>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</si>
  <si>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</si>
  <si>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</si>
  <si>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</si>
  <si>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</si>
  <si>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</si>
  <si>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</si>
  <si>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</si>
  <si>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Ковалева Светлана Николаевна</t>
  </si>
  <si>
    <t>8 86135 51863</t>
  </si>
  <si>
    <t xml:space="preserve"> Усть-Лабинский район</t>
  </si>
  <si>
    <t xml:space="preserve"> (наименование муниципального образования)</t>
  </si>
  <si>
    <t xml:space="preserve">администрации муниципального </t>
  </si>
  <si>
    <t>образования Усть-Лабинский район</t>
  </si>
  <si>
    <t>молоко жидкое обработанное, включая молоко для детского питания</t>
  </si>
  <si>
    <t>за январь-июль   2022 года</t>
  </si>
  <si>
    <t>за январь-сентябрь 2022 года</t>
  </si>
  <si>
    <t>Численность безработных граждан, зарегистрированных в государственных учреждениях службы занятости по состоянию на  1 октября 2022 года</t>
  </si>
  <si>
    <t>Финансы на  1 сентября  2022 года*</t>
  </si>
  <si>
    <t>Общий объем инвестиций крупных и средних организаций за счет всех источников финансирования на 01.07.2022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</si>
</sst>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\ &quot;₽&quot;"/>
    <numFmt numFmtId="184" formatCode="#,##0.00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182" fontId="53" fillId="0" borderId="18" xfId="0" applyNumberFormat="1" applyFont="1" applyFill="1" applyBorder="1" applyAlignment="1">
      <alignment/>
    </xf>
    <xf numFmtId="182" fontId="53" fillId="0" borderId="18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72" fontId="13" fillId="0" borderId="13" xfId="0" applyNumberFormat="1" applyFont="1" applyBorder="1" applyAlignment="1">
      <alignment horizontal="right" wrapText="1"/>
    </xf>
    <xf numFmtId="172" fontId="13" fillId="0" borderId="10" xfId="0" applyNumberFormat="1" applyFont="1" applyBorder="1" applyAlignment="1">
      <alignment horizontal="right" wrapText="1"/>
    </xf>
    <xf numFmtId="172" fontId="13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left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left" wrapText="1"/>
    </xf>
    <xf numFmtId="3" fontId="7" fillId="0" borderId="19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49" fontId="13" fillId="33" borderId="0" xfId="0" applyNumberFormat="1" applyFont="1" applyFill="1" applyBorder="1" applyAlignment="1">
      <alignment horizontal="left"/>
    </xf>
    <xf numFmtId="0" fontId="13" fillId="0" borderId="0" xfId="0" applyFont="1" applyAlignment="1">
      <alignment wrapText="1"/>
    </xf>
    <xf numFmtId="49" fontId="13" fillId="33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Border="1" applyAlignment="1">
      <alignment horizontal="right" wrapText="1"/>
    </xf>
    <xf numFmtId="0" fontId="12" fillId="0" borderId="17" xfId="0" applyFont="1" applyBorder="1" applyAlignment="1">
      <alignment horizontal="center" vertical="center" wrapText="1"/>
    </xf>
    <xf numFmtId="49" fontId="14" fillId="33" borderId="0" xfId="0" applyNumberFormat="1" applyFont="1" applyFill="1" applyBorder="1" applyAlignment="1">
      <alignment horizontal="right" wrapText="1"/>
    </xf>
    <xf numFmtId="0" fontId="54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wrapText="1"/>
    </xf>
    <xf numFmtId="172" fontId="54" fillId="0" borderId="20" xfId="0" applyNumberFormat="1" applyFont="1" applyBorder="1" applyAlignment="1">
      <alignment wrapText="1"/>
    </xf>
    <xf numFmtId="0" fontId="54" fillId="0" borderId="10" xfId="0" applyFont="1" applyBorder="1" applyAlignment="1" applyProtection="1">
      <alignment horizontal="right" wrapText="1"/>
      <protection locked="0"/>
    </xf>
    <xf numFmtId="0" fontId="54" fillId="0" borderId="10" xfId="0" applyFont="1" applyBorder="1" applyAlignment="1" applyProtection="1">
      <alignment wrapText="1"/>
      <protection locked="0"/>
    </xf>
    <xf numFmtId="0" fontId="54" fillId="0" borderId="20" xfId="0" applyFont="1" applyBorder="1" applyAlignment="1">
      <alignment wrapText="1"/>
    </xf>
    <xf numFmtId="182" fontId="54" fillId="0" borderId="20" xfId="0" applyNumberFormat="1" applyFont="1" applyBorder="1" applyAlignment="1">
      <alignment wrapText="1"/>
    </xf>
    <xf numFmtId="0" fontId="54" fillId="0" borderId="2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172" fontId="4" fillId="0" borderId="20" xfId="0" applyNumberFormat="1" applyFont="1" applyBorder="1" applyAlignment="1">
      <alignment wrapText="1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54" fillId="0" borderId="0" xfId="0" applyFont="1" applyBorder="1" applyAlignment="1" applyProtection="1">
      <alignment horizontal="right" wrapText="1"/>
      <protection locked="0"/>
    </xf>
    <xf numFmtId="0" fontId="54" fillId="0" borderId="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horizontal="right" wrapText="1"/>
    </xf>
    <xf numFmtId="182" fontId="54" fillId="0" borderId="10" xfId="0" applyNumberFormat="1" applyFont="1" applyBorder="1" applyAlignment="1" applyProtection="1">
      <alignment horizontal="right" wrapText="1"/>
      <protection locked="0"/>
    </xf>
    <xf numFmtId="182" fontId="54" fillId="0" borderId="10" xfId="0" applyNumberFormat="1" applyFont="1" applyBorder="1" applyAlignment="1" applyProtection="1">
      <alignment wrapText="1"/>
      <protection locked="0"/>
    </xf>
    <xf numFmtId="0" fontId="54" fillId="0" borderId="20" xfId="0" applyFont="1" applyBorder="1" applyAlignment="1" applyProtection="1">
      <alignment horizontal="right" wrapText="1"/>
      <protection/>
    </xf>
    <xf numFmtId="183" fontId="54" fillId="0" borderId="20" xfId="0" applyNumberFormat="1" applyFont="1" applyBorder="1" applyAlignment="1">
      <alignment wrapText="1"/>
    </xf>
    <xf numFmtId="0" fontId="5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 applyProtection="1">
      <alignment wrapText="1"/>
      <protection locked="0"/>
    </xf>
    <xf numFmtId="182" fontId="4" fillId="0" borderId="20" xfId="0" applyNumberFormat="1" applyFont="1" applyBorder="1" applyAlignment="1">
      <alignment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72" fontId="4" fillId="0" borderId="20" xfId="0" applyNumberFormat="1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wrapText="1"/>
      <protection/>
    </xf>
    <xf numFmtId="172" fontId="54" fillId="0" borderId="20" xfId="0" applyNumberFormat="1" applyFont="1" applyBorder="1" applyAlignment="1" applyProtection="1">
      <alignment horizontal="right" wrapText="1"/>
      <protection/>
    </xf>
    <xf numFmtId="183" fontId="4" fillId="0" borderId="20" xfId="0" applyNumberFormat="1" applyFont="1" applyBorder="1" applyAlignment="1">
      <alignment wrapText="1"/>
    </xf>
    <xf numFmtId="0" fontId="4" fillId="0" borderId="20" xfId="0" applyFont="1" applyBorder="1" applyAlignment="1">
      <alignment wrapText="1"/>
    </xf>
    <xf numFmtId="183" fontId="4" fillId="0" borderId="20" xfId="0" applyNumberFormat="1" applyFont="1" applyBorder="1" applyAlignment="1">
      <alignment horizontal="right" wrapText="1"/>
    </xf>
    <xf numFmtId="0" fontId="4" fillId="0" borderId="20" xfId="0" applyFont="1" applyBorder="1" applyAlignment="1" applyProtection="1">
      <alignment horizontal="right" wrapText="1"/>
      <protection/>
    </xf>
    <xf numFmtId="0" fontId="4" fillId="0" borderId="11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82" fontId="4" fillId="34" borderId="10" xfId="0" applyNumberFormat="1" applyFont="1" applyFill="1" applyBorder="1" applyAlignment="1">
      <alignment horizontal="right" wrapText="1"/>
    </xf>
    <xf numFmtId="182" fontId="4" fillId="34" borderId="10" xfId="0" applyNumberFormat="1" applyFont="1" applyFill="1" applyBorder="1" applyAlignment="1">
      <alignment wrapText="1"/>
    </xf>
    <xf numFmtId="172" fontId="4" fillId="34" borderId="20" xfId="0" applyNumberFormat="1" applyFont="1" applyFill="1" applyBorder="1" applyAlignment="1">
      <alignment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8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184" fontId="4" fillId="0" borderId="19" xfId="0" applyNumberFormat="1" applyFont="1" applyFill="1" applyBorder="1" applyAlignment="1" applyProtection="1">
      <alignment vertical="center" wrapText="1"/>
      <protection locked="0"/>
    </xf>
    <xf numFmtId="182" fontId="4" fillId="0" borderId="22" xfId="0" applyNumberFormat="1" applyFont="1" applyFill="1" applyBorder="1" applyAlignment="1" applyProtection="1">
      <alignment horizontal="right" vertical="center" wrapText="1"/>
      <protection/>
    </xf>
    <xf numFmtId="182" fontId="4" fillId="0" borderId="19" xfId="0" applyNumberFormat="1" applyFont="1" applyFill="1" applyBorder="1" applyAlignment="1" applyProtection="1">
      <alignment horizontal="right" wrapText="1"/>
      <protection locked="0"/>
    </xf>
    <xf numFmtId="182" fontId="4" fillId="0" borderId="19" xfId="0" applyNumberFormat="1" applyFont="1" applyFill="1" applyBorder="1" applyAlignment="1" applyProtection="1">
      <alignment wrapText="1"/>
      <protection locked="0"/>
    </xf>
    <xf numFmtId="182" fontId="4" fillId="0" borderId="22" xfId="0" applyNumberFormat="1" applyFont="1" applyFill="1" applyBorder="1" applyAlignment="1" applyProtection="1">
      <alignment horizontal="right" wrapText="1"/>
      <protection/>
    </xf>
    <xf numFmtId="4" fontId="4" fillId="0" borderId="19" xfId="0" applyNumberFormat="1" applyFont="1" applyFill="1" applyBorder="1" applyAlignment="1" applyProtection="1">
      <alignment horizontal="right" wrapText="1"/>
      <protection locked="0"/>
    </xf>
    <xf numFmtId="4" fontId="4" fillId="0" borderId="19" xfId="0" applyNumberFormat="1" applyFont="1" applyFill="1" applyBorder="1" applyAlignment="1" applyProtection="1">
      <alignment wrapText="1"/>
      <protection locked="0"/>
    </xf>
    <xf numFmtId="184" fontId="4" fillId="0" borderId="19" xfId="0" applyNumberFormat="1" applyFont="1" applyFill="1" applyBorder="1" applyAlignment="1" applyProtection="1">
      <alignment horizontal="right" wrapText="1"/>
      <protection locked="0"/>
    </xf>
    <xf numFmtId="184" fontId="4" fillId="0" borderId="19" xfId="0" applyNumberFormat="1" applyFont="1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view="pageBreakPreview" zoomScaleNormal="115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K59" sqref="K59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12.00390625" style="28" customWidth="1"/>
    <col min="7" max="16384" width="9.125" style="1" customWidth="1"/>
  </cols>
  <sheetData>
    <row r="1" spans="1:6" ht="12.75" customHeight="1">
      <c r="A1" s="1"/>
      <c r="B1" s="54"/>
      <c r="C1" s="54"/>
      <c r="D1" s="105" t="s">
        <v>187</v>
      </c>
      <c r="E1" s="106"/>
      <c r="F1" s="107"/>
    </row>
    <row r="2" spans="1:6" ht="12.75" customHeight="1">
      <c r="A2" s="1"/>
      <c r="B2" s="54"/>
      <c r="C2" s="54"/>
      <c r="D2" s="105" t="s">
        <v>285</v>
      </c>
      <c r="E2" s="106"/>
      <c r="F2" s="107"/>
    </row>
    <row r="3" spans="1:6" ht="12.75" customHeight="1">
      <c r="A3" s="1"/>
      <c r="B3" s="54"/>
      <c r="C3" s="54"/>
      <c r="D3" s="105" t="s">
        <v>286</v>
      </c>
      <c r="E3" s="106"/>
      <c r="F3" s="107"/>
    </row>
    <row r="4" spans="1:6" ht="18.75">
      <c r="A4" s="53"/>
      <c r="B4" s="112"/>
      <c r="C4" s="53"/>
      <c r="D4" s="108"/>
      <c r="E4" s="109"/>
      <c r="F4" s="110"/>
    </row>
    <row r="5" spans="1:6" ht="8.25" customHeight="1">
      <c r="A5" s="31"/>
      <c r="B5" s="32"/>
      <c r="C5" s="32"/>
      <c r="D5" s="32"/>
      <c r="E5" s="159"/>
      <c r="F5" s="159"/>
    </row>
    <row r="6" spans="1:6" ht="12" customHeight="1">
      <c r="A6" s="160" t="s">
        <v>0</v>
      </c>
      <c r="B6" s="160"/>
      <c r="C6" s="160"/>
      <c r="D6" s="160"/>
      <c r="E6" s="160"/>
      <c r="F6" s="160"/>
    </row>
    <row r="7" spans="1:6" ht="14.25" customHeight="1">
      <c r="A7" s="157" t="s">
        <v>266</v>
      </c>
      <c r="B7" s="157"/>
      <c r="C7" s="157"/>
      <c r="D7" s="157"/>
      <c r="E7" s="157"/>
      <c r="F7" s="157"/>
    </row>
    <row r="8" spans="1:6" ht="10.5" customHeight="1">
      <c r="A8" s="156" t="s">
        <v>284</v>
      </c>
      <c r="B8" s="156"/>
      <c r="C8" s="156"/>
      <c r="D8" s="156"/>
      <c r="E8" s="156"/>
      <c r="F8" s="156"/>
    </row>
    <row r="9" spans="1:6" ht="14.25" customHeight="1">
      <c r="A9" s="157" t="s">
        <v>289</v>
      </c>
      <c r="B9" s="157"/>
      <c r="C9" s="157"/>
      <c r="D9" s="157"/>
      <c r="E9" s="157"/>
      <c r="F9" s="157"/>
    </row>
    <row r="10" spans="1:6" ht="12" customHeight="1">
      <c r="A10" s="158" t="s">
        <v>189</v>
      </c>
      <c r="B10" s="158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1" t="s">
        <v>1</v>
      </c>
      <c r="B12" s="62" t="s">
        <v>2</v>
      </c>
      <c r="C12" s="111" t="s">
        <v>196</v>
      </c>
      <c r="D12" s="62" t="s">
        <v>144</v>
      </c>
      <c r="E12" s="62" t="s">
        <v>190</v>
      </c>
      <c r="F12" s="62" t="s">
        <v>145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66</v>
      </c>
      <c r="C14" s="45"/>
      <c r="D14" s="46"/>
      <c r="E14" s="47"/>
      <c r="F14" s="48"/>
    </row>
    <row r="15" spans="1:6" ht="12.75">
      <c r="A15" s="49" t="s">
        <v>89</v>
      </c>
      <c r="B15" s="12" t="s">
        <v>59</v>
      </c>
      <c r="C15" s="39" t="s">
        <v>46</v>
      </c>
      <c r="D15" s="121">
        <v>55</v>
      </c>
      <c r="E15" s="9">
        <v>55</v>
      </c>
      <c r="F15" s="122">
        <f>D15/E15*100</f>
        <v>100</v>
      </c>
    </row>
    <row r="16" spans="1:6" ht="12.75">
      <c r="A16" s="50"/>
      <c r="B16" s="34" t="s">
        <v>52</v>
      </c>
      <c r="C16" s="39" t="s">
        <v>46</v>
      </c>
      <c r="D16" s="121">
        <v>14</v>
      </c>
      <c r="E16" s="9">
        <v>15</v>
      </c>
      <c r="F16" s="122">
        <f>SUM(D16/E16*100)</f>
        <v>93.33333333333333</v>
      </c>
    </row>
    <row r="17" spans="1:6" ht="38.25">
      <c r="A17" s="50" t="s">
        <v>90</v>
      </c>
      <c r="B17" s="9" t="s">
        <v>141</v>
      </c>
      <c r="C17" s="63" t="s">
        <v>6</v>
      </c>
      <c r="D17" s="131">
        <f>D19+D45+D46</f>
        <v>13639437.6</v>
      </c>
      <c r="E17" s="131">
        <f>E19+E45+E46</f>
        <v>8590396.8</v>
      </c>
      <c r="F17" s="122">
        <f>SUM(D17/E17*100)</f>
        <v>158.77540837228844</v>
      </c>
    </row>
    <row r="18" spans="1:6" ht="12.75">
      <c r="A18" s="50" t="s">
        <v>87</v>
      </c>
      <c r="B18" s="9" t="s">
        <v>57</v>
      </c>
      <c r="C18" s="63" t="s">
        <v>6</v>
      </c>
      <c r="D18" s="172">
        <v>0</v>
      </c>
      <c r="E18" s="173">
        <v>0</v>
      </c>
      <c r="F18" s="122"/>
    </row>
    <row r="19" spans="1:6" ht="12.75">
      <c r="A19" s="50" t="s">
        <v>88</v>
      </c>
      <c r="B19" s="9" t="s">
        <v>58</v>
      </c>
      <c r="C19" s="63" t="s">
        <v>6</v>
      </c>
      <c r="D19" s="131">
        <f>D21+D22+D23+D24+D25+D26+D27+D28+D29+D30+D31+D32+D33+D34+D35+D36+D37+D38+D39+D40+D41+D42+D43+D44</f>
        <v>13267959.4</v>
      </c>
      <c r="E19" s="131">
        <f>E21+E22+E23+E24+E25+E26+E27+E28+E29+E30+E31+E32+E33+E34+E35+E36+E37+E38+E39+E40+E41+E42+E43+E44</f>
        <v>8199554.5</v>
      </c>
      <c r="F19" s="122">
        <f>SUM(D19/E19*100)</f>
        <v>161.81317411817923</v>
      </c>
    </row>
    <row r="20" spans="1:6" ht="12.75">
      <c r="A20" s="50"/>
      <c r="B20" s="39" t="s">
        <v>130</v>
      </c>
      <c r="C20" s="63"/>
      <c r="D20" s="116"/>
      <c r="E20" s="117"/>
      <c r="F20" s="149"/>
    </row>
    <row r="21" spans="1:6" ht="12.75" customHeight="1">
      <c r="A21" s="50"/>
      <c r="B21" s="12" t="s">
        <v>146</v>
      </c>
      <c r="C21" s="63" t="s">
        <v>6</v>
      </c>
      <c r="D21" s="123">
        <v>11629756.5</v>
      </c>
      <c r="E21" s="124">
        <v>6946820.4</v>
      </c>
      <c r="F21" s="122">
        <f aca="true" t="shared" si="0" ref="F21:F46">SUM(D21/E21*100)</f>
        <v>167.4112159283692</v>
      </c>
    </row>
    <row r="22" spans="1:6" ht="12.75" customHeight="1">
      <c r="A22" s="50"/>
      <c r="B22" s="12" t="s">
        <v>147</v>
      </c>
      <c r="C22" s="63" t="s">
        <v>6</v>
      </c>
      <c r="D22" s="125">
        <v>5356</v>
      </c>
      <c r="E22" s="126">
        <v>727</v>
      </c>
      <c r="F22" s="122">
        <f t="shared" si="0"/>
        <v>736.726272352132</v>
      </c>
    </row>
    <row r="23" spans="1:6" ht="12.75" customHeight="1">
      <c r="A23" s="50"/>
      <c r="B23" s="12" t="s">
        <v>148</v>
      </c>
      <c r="C23" s="63" t="s">
        <v>6</v>
      </c>
      <c r="D23" s="125">
        <v>0</v>
      </c>
      <c r="E23" s="126">
        <v>0</v>
      </c>
      <c r="F23" s="122" t="e">
        <f t="shared" si="0"/>
        <v>#DIV/0!</v>
      </c>
    </row>
    <row r="24" spans="1:6" ht="12.75" customHeight="1">
      <c r="A24" s="50"/>
      <c r="B24" s="12" t="s">
        <v>149</v>
      </c>
      <c r="C24" s="63" t="s">
        <v>6</v>
      </c>
      <c r="D24" s="125">
        <v>197.9</v>
      </c>
      <c r="E24" s="127">
        <v>5853</v>
      </c>
      <c r="F24" s="122">
        <f t="shared" si="0"/>
        <v>3.3811720485221257</v>
      </c>
    </row>
    <row r="25" spans="1:6" ht="12.75">
      <c r="A25" s="50"/>
      <c r="B25" s="12" t="s">
        <v>150</v>
      </c>
      <c r="C25" s="63" t="s">
        <v>6</v>
      </c>
      <c r="D25" s="123">
        <v>67899.4</v>
      </c>
      <c r="E25" s="124">
        <v>43943.6</v>
      </c>
      <c r="F25" s="122">
        <f t="shared" si="0"/>
        <v>154.51487816200768</v>
      </c>
    </row>
    <row r="26" spans="1:6" ht="12.75">
      <c r="A26" s="50"/>
      <c r="B26" s="12" t="s">
        <v>151</v>
      </c>
      <c r="C26" s="63" t="s">
        <v>6</v>
      </c>
      <c r="D26" s="123">
        <v>0</v>
      </c>
      <c r="E26" s="124">
        <v>518.9</v>
      </c>
      <c r="F26" s="122">
        <f t="shared" si="0"/>
        <v>0</v>
      </c>
    </row>
    <row r="27" spans="1:6" ht="38.25">
      <c r="A27" s="50"/>
      <c r="B27" s="12" t="s">
        <v>152</v>
      </c>
      <c r="C27" s="63" t="s">
        <v>6</v>
      </c>
      <c r="D27" s="123">
        <v>145.1</v>
      </c>
      <c r="E27" s="124">
        <v>411.6</v>
      </c>
      <c r="F27" s="122">
        <f t="shared" si="0"/>
        <v>35.25267249757045</v>
      </c>
    </row>
    <row r="28" spans="1:6" ht="12.75">
      <c r="A28" s="50"/>
      <c r="B28" s="12" t="s">
        <v>153</v>
      </c>
      <c r="C28" s="63" t="s">
        <v>6</v>
      </c>
      <c r="D28" s="125">
        <v>0</v>
      </c>
      <c r="E28" s="125">
        <v>0</v>
      </c>
      <c r="F28" s="122" t="e">
        <f t="shared" si="0"/>
        <v>#DIV/0!</v>
      </c>
    </row>
    <row r="29" spans="1:6" ht="25.5">
      <c r="A29" s="50"/>
      <c r="B29" s="12" t="s">
        <v>154</v>
      </c>
      <c r="C29" s="63" t="s">
        <v>6</v>
      </c>
      <c r="D29" s="125">
        <v>0</v>
      </c>
      <c r="E29" s="125">
        <v>0</v>
      </c>
      <c r="F29" s="122" t="e">
        <f t="shared" si="0"/>
        <v>#DIV/0!</v>
      </c>
    </row>
    <row r="30" spans="1:6" ht="12.75">
      <c r="A30" s="50"/>
      <c r="B30" s="12" t="s">
        <v>155</v>
      </c>
      <c r="C30" s="63" t="s">
        <v>6</v>
      </c>
      <c r="D30" s="125">
        <v>0</v>
      </c>
      <c r="E30" s="125">
        <v>0</v>
      </c>
      <c r="F30" s="122" t="e">
        <f t="shared" si="0"/>
        <v>#DIV/0!</v>
      </c>
    </row>
    <row r="31" spans="1:6" ht="12.75">
      <c r="A31" s="50"/>
      <c r="B31" s="12" t="s">
        <v>156</v>
      </c>
      <c r="C31" s="63" t="s">
        <v>6</v>
      </c>
      <c r="D31" s="123">
        <v>6004.7</v>
      </c>
      <c r="E31" s="124">
        <v>12404.9</v>
      </c>
      <c r="F31" s="122">
        <f t="shared" si="0"/>
        <v>48.405871873211396</v>
      </c>
    </row>
    <row r="32" spans="1:6" ht="25.5">
      <c r="A32" s="50"/>
      <c r="B32" s="12" t="s">
        <v>157</v>
      </c>
      <c r="C32" s="63" t="s">
        <v>6</v>
      </c>
      <c r="D32" s="123">
        <v>0</v>
      </c>
      <c r="E32" s="124">
        <v>0</v>
      </c>
      <c r="F32" s="122" t="e">
        <f t="shared" si="0"/>
        <v>#DIV/0!</v>
      </c>
    </row>
    <row r="33" spans="1:6" ht="12.75">
      <c r="A33" s="50"/>
      <c r="B33" s="12" t="s">
        <v>67</v>
      </c>
      <c r="C33" s="63" t="s">
        <v>6</v>
      </c>
      <c r="D33" s="123">
        <v>6682.8</v>
      </c>
      <c r="E33" s="124">
        <v>2271.3</v>
      </c>
      <c r="F33" s="122">
        <f t="shared" si="0"/>
        <v>294.22797516840575</v>
      </c>
    </row>
    <row r="34" spans="1:6" ht="12.75" customHeight="1">
      <c r="A34" s="50"/>
      <c r="B34" s="12" t="s">
        <v>158</v>
      </c>
      <c r="C34" s="63" t="s">
        <v>6</v>
      </c>
      <c r="D34" s="123">
        <v>1512312.8</v>
      </c>
      <c r="E34" s="124">
        <v>1151939.5</v>
      </c>
      <c r="F34" s="122">
        <f t="shared" si="0"/>
        <v>131.28404746950685</v>
      </c>
    </row>
    <row r="35" spans="1:6" ht="12.75">
      <c r="A35" s="50"/>
      <c r="B35" s="12" t="s">
        <v>159</v>
      </c>
      <c r="C35" s="63" t="s">
        <v>6</v>
      </c>
      <c r="D35" s="123">
        <v>0</v>
      </c>
      <c r="E35" s="124">
        <v>0</v>
      </c>
      <c r="F35" s="122" t="e">
        <f t="shared" si="0"/>
        <v>#DIV/0!</v>
      </c>
    </row>
    <row r="36" spans="1:6" ht="25.5">
      <c r="A36" s="50"/>
      <c r="B36" s="12" t="s">
        <v>160</v>
      </c>
      <c r="C36" s="63" t="s">
        <v>6</v>
      </c>
      <c r="D36" s="123">
        <v>34406.6</v>
      </c>
      <c r="E36" s="124">
        <v>30436.3</v>
      </c>
      <c r="F36" s="122">
        <f t="shared" si="0"/>
        <v>113.04462106103568</v>
      </c>
    </row>
    <row r="37" spans="1:6" ht="12.75" customHeight="1">
      <c r="A37" s="50"/>
      <c r="B37" s="12" t="s">
        <v>161</v>
      </c>
      <c r="C37" s="63" t="s">
        <v>6</v>
      </c>
      <c r="D37" s="123">
        <v>0</v>
      </c>
      <c r="E37" s="123">
        <v>0</v>
      </c>
      <c r="F37" s="122" t="e">
        <f t="shared" si="0"/>
        <v>#DIV/0!</v>
      </c>
    </row>
    <row r="38" spans="1:6" ht="12.75">
      <c r="A38" s="50"/>
      <c r="B38" s="12" t="s">
        <v>162</v>
      </c>
      <c r="C38" s="63" t="s">
        <v>6</v>
      </c>
      <c r="D38" s="123">
        <v>0</v>
      </c>
      <c r="E38" s="123">
        <v>0</v>
      </c>
      <c r="F38" s="122" t="e">
        <f t="shared" si="0"/>
        <v>#DIV/0!</v>
      </c>
    </row>
    <row r="39" spans="1:6" ht="25.5">
      <c r="A39" s="50"/>
      <c r="B39" s="12" t="s">
        <v>163</v>
      </c>
      <c r="C39" s="63" t="s">
        <v>6</v>
      </c>
      <c r="D39" s="123">
        <v>0</v>
      </c>
      <c r="E39" s="123">
        <v>0</v>
      </c>
      <c r="F39" s="122" t="e">
        <f t="shared" si="0"/>
        <v>#DIV/0!</v>
      </c>
    </row>
    <row r="40" spans="1:6" ht="25.5">
      <c r="A40" s="50"/>
      <c r="B40" s="12" t="s">
        <v>164</v>
      </c>
      <c r="C40" s="63" t="s">
        <v>6</v>
      </c>
      <c r="D40" s="123">
        <v>0</v>
      </c>
      <c r="E40" s="123">
        <v>0</v>
      </c>
      <c r="F40" s="122" t="e">
        <f t="shared" si="0"/>
        <v>#DIV/0!</v>
      </c>
    </row>
    <row r="41" spans="1:6" ht="12.75">
      <c r="A41" s="50"/>
      <c r="B41" s="12" t="s">
        <v>165</v>
      </c>
      <c r="C41" s="63" t="s">
        <v>6</v>
      </c>
      <c r="D41" s="123">
        <v>0</v>
      </c>
      <c r="E41" s="123">
        <v>0</v>
      </c>
      <c r="F41" s="122" t="e">
        <f t="shared" si="0"/>
        <v>#DIV/0!</v>
      </c>
    </row>
    <row r="42" spans="1:6" ht="12.75">
      <c r="A42" s="50"/>
      <c r="B42" s="12" t="s">
        <v>166</v>
      </c>
      <c r="C42" s="63" t="s">
        <v>6</v>
      </c>
      <c r="D42" s="123">
        <v>0</v>
      </c>
      <c r="E42" s="123">
        <v>0</v>
      </c>
      <c r="F42" s="122" t="e">
        <f t="shared" si="0"/>
        <v>#DIV/0!</v>
      </c>
    </row>
    <row r="43" spans="1:6" ht="12.75">
      <c r="A43" s="50"/>
      <c r="B43" s="12" t="s">
        <v>167</v>
      </c>
      <c r="C43" s="63" t="s">
        <v>6</v>
      </c>
      <c r="D43" s="123">
        <v>0</v>
      </c>
      <c r="E43" s="123">
        <v>0</v>
      </c>
      <c r="F43" s="122" t="e">
        <f t="shared" si="0"/>
        <v>#DIV/0!</v>
      </c>
    </row>
    <row r="44" spans="1:6" ht="12.75">
      <c r="A44" s="50"/>
      <c r="B44" s="12" t="s">
        <v>168</v>
      </c>
      <c r="C44" s="63" t="s">
        <v>6</v>
      </c>
      <c r="D44" s="123">
        <v>5197.6</v>
      </c>
      <c r="E44" s="124">
        <v>4228</v>
      </c>
      <c r="F44" s="122">
        <f t="shared" si="0"/>
        <v>122.93282876064333</v>
      </c>
    </row>
    <row r="45" spans="1:6" ht="25.5">
      <c r="A45" s="50" t="s">
        <v>91</v>
      </c>
      <c r="B45" s="12" t="s">
        <v>169</v>
      </c>
      <c r="C45" s="63" t="s">
        <v>6</v>
      </c>
      <c r="D45" s="169">
        <v>252481.5</v>
      </c>
      <c r="E45" s="170">
        <v>258913.5</v>
      </c>
      <c r="F45" s="171">
        <f t="shared" si="0"/>
        <v>97.51577264221449</v>
      </c>
    </row>
    <row r="46" spans="1:6" ht="25.5">
      <c r="A46" s="55" t="s">
        <v>170</v>
      </c>
      <c r="B46" s="56" t="s">
        <v>171</v>
      </c>
      <c r="C46" s="63" t="s">
        <v>6</v>
      </c>
      <c r="D46" s="169">
        <v>118996.7</v>
      </c>
      <c r="E46" s="170">
        <v>131928.8</v>
      </c>
      <c r="F46" s="171">
        <f t="shared" si="0"/>
        <v>90.19766722656463</v>
      </c>
    </row>
    <row r="47" spans="1:6" ht="12.75">
      <c r="A47" s="50" t="s">
        <v>92</v>
      </c>
      <c r="B47" s="9" t="s">
        <v>56</v>
      </c>
      <c r="C47" s="63" t="s">
        <v>82</v>
      </c>
      <c r="D47" s="132"/>
      <c r="E47" s="133"/>
      <c r="F47" s="134"/>
    </row>
    <row r="48" spans="1:6" ht="24.75" customHeight="1">
      <c r="A48" s="50"/>
      <c r="B48" s="99" t="s">
        <v>86</v>
      </c>
      <c r="C48" s="63"/>
      <c r="D48" s="132"/>
      <c r="E48" s="133"/>
      <c r="F48" s="134"/>
    </row>
    <row r="49" spans="1:6" ht="55.5" customHeight="1">
      <c r="A49" s="50"/>
      <c r="B49" s="100" t="s">
        <v>267</v>
      </c>
      <c r="C49" s="101" t="s">
        <v>74</v>
      </c>
      <c r="D49" s="174">
        <v>6988.129</v>
      </c>
      <c r="E49" s="175">
        <v>7213.298</v>
      </c>
      <c r="F49" s="176">
        <f aca="true" t="shared" si="1" ref="F49:F60">D49/E49*100</f>
        <v>96.87841816600395</v>
      </c>
    </row>
    <row r="50" spans="1:6" ht="14.25" customHeight="1">
      <c r="A50" s="50"/>
      <c r="B50" s="102" t="s">
        <v>268</v>
      </c>
      <c r="C50" s="103" t="s">
        <v>74</v>
      </c>
      <c r="D50" s="177">
        <v>7.4</v>
      </c>
      <c r="E50" s="178">
        <v>8</v>
      </c>
      <c r="F50" s="179">
        <f t="shared" si="1"/>
        <v>92.5</v>
      </c>
    </row>
    <row r="51" spans="1:6" ht="14.25" customHeight="1">
      <c r="A51" s="50"/>
      <c r="B51" s="102" t="s">
        <v>269</v>
      </c>
      <c r="C51" s="103" t="s">
        <v>270</v>
      </c>
      <c r="D51" s="180">
        <v>13286.96</v>
      </c>
      <c r="E51" s="181">
        <v>9642.58</v>
      </c>
      <c r="F51" s="179">
        <f t="shared" si="1"/>
        <v>137.79465661679757</v>
      </c>
    </row>
    <row r="52" spans="1:6" ht="14.25" customHeight="1">
      <c r="A52" s="50"/>
      <c r="B52" s="102" t="s">
        <v>271</v>
      </c>
      <c r="C52" s="103" t="s">
        <v>74</v>
      </c>
      <c r="D52" s="182">
        <v>46794.819</v>
      </c>
      <c r="E52" s="181">
        <v>48304.19</v>
      </c>
      <c r="F52" s="179">
        <f t="shared" si="1"/>
        <v>96.87527934947259</v>
      </c>
    </row>
    <row r="53" spans="1:6" ht="29.25" customHeight="1">
      <c r="A53" s="50"/>
      <c r="B53" s="102" t="s">
        <v>287</v>
      </c>
      <c r="C53" s="103" t="s">
        <v>74</v>
      </c>
      <c r="D53" s="177">
        <v>818.6</v>
      </c>
      <c r="E53" s="178">
        <v>614.2</v>
      </c>
      <c r="F53" s="179">
        <f t="shared" si="1"/>
        <v>133.27906219472482</v>
      </c>
    </row>
    <row r="54" spans="1:6" ht="14.25" customHeight="1">
      <c r="A54" s="50"/>
      <c r="B54" s="102" t="s">
        <v>272</v>
      </c>
      <c r="C54" s="103" t="s">
        <v>74</v>
      </c>
      <c r="D54" s="180">
        <v>12.6</v>
      </c>
      <c r="E54" s="181">
        <v>12</v>
      </c>
      <c r="F54" s="179">
        <f t="shared" si="1"/>
        <v>105</v>
      </c>
    </row>
    <row r="55" spans="1:6" ht="25.5" customHeight="1">
      <c r="A55" s="50"/>
      <c r="B55" s="102" t="s">
        <v>273</v>
      </c>
      <c r="C55" s="103" t="s">
        <v>74</v>
      </c>
      <c r="D55" s="182">
        <v>16355.705</v>
      </c>
      <c r="E55" s="181">
        <v>14656.63</v>
      </c>
      <c r="F55" s="179">
        <f t="shared" si="1"/>
        <v>111.59253525537589</v>
      </c>
    </row>
    <row r="56" spans="1:6" ht="17.25" customHeight="1">
      <c r="A56" s="50"/>
      <c r="B56" s="102" t="s">
        <v>274</v>
      </c>
      <c r="C56" s="103" t="s">
        <v>74</v>
      </c>
      <c r="D56" s="180">
        <v>2015.42</v>
      </c>
      <c r="E56" s="181">
        <v>1920.03</v>
      </c>
      <c r="F56" s="179">
        <f t="shared" si="1"/>
        <v>104.96815153929886</v>
      </c>
    </row>
    <row r="57" spans="1:6" ht="14.25" customHeight="1">
      <c r="A57" s="50"/>
      <c r="B57" s="102" t="s">
        <v>275</v>
      </c>
      <c r="C57" s="103" t="s">
        <v>74</v>
      </c>
      <c r="D57" s="182">
        <v>41382.309</v>
      </c>
      <c r="E57" s="181">
        <v>35919.15</v>
      </c>
      <c r="F57" s="179">
        <f t="shared" si="1"/>
        <v>115.20959989309323</v>
      </c>
    </row>
    <row r="58" spans="1:6" ht="14.25" customHeight="1">
      <c r="A58" s="50"/>
      <c r="B58" s="102" t="s">
        <v>276</v>
      </c>
      <c r="C58" s="103" t="s">
        <v>74</v>
      </c>
      <c r="D58" s="177">
        <v>24986.2</v>
      </c>
      <c r="E58" s="178">
        <v>28545</v>
      </c>
      <c r="F58" s="179">
        <f t="shared" si="1"/>
        <v>87.53266771763883</v>
      </c>
    </row>
    <row r="59" spans="1:6" ht="25.5" customHeight="1">
      <c r="A59" s="50"/>
      <c r="B59" s="102" t="s">
        <v>277</v>
      </c>
      <c r="C59" s="103" t="s">
        <v>278</v>
      </c>
      <c r="D59" s="182">
        <v>325.163</v>
      </c>
      <c r="E59" s="182">
        <v>321.895</v>
      </c>
      <c r="F59" s="179">
        <f t="shared" si="1"/>
        <v>101.01523788813122</v>
      </c>
    </row>
    <row r="60" spans="1:6" ht="14.25" customHeight="1">
      <c r="A60" s="50"/>
      <c r="B60" s="102" t="s">
        <v>279</v>
      </c>
      <c r="C60" s="103" t="s">
        <v>280</v>
      </c>
      <c r="D60" s="182">
        <v>348.057</v>
      </c>
      <c r="E60" s="183">
        <v>119.966</v>
      </c>
      <c r="F60" s="179">
        <f t="shared" si="1"/>
        <v>290.12970341596787</v>
      </c>
    </row>
    <row r="61" spans="1:6" ht="12.75">
      <c r="A61" s="50"/>
      <c r="B61" s="8" t="s">
        <v>12</v>
      </c>
      <c r="C61" s="39"/>
      <c r="D61" s="113"/>
      <c r="E61" s="114"/>
      <c r="F61" s="118"/>
    </row>
    <row r="62" spans="1:6" ht="12.75" customHeight="1">
      <c r="A62" s="50" t="s">
        <v>93</v>
      </c>
      <c r="B62" s="12" t="s">
        <v>60</v>
      </c>
      <c r="C62" s="39" t="s">
        <v>46</v>
      </c>
      <c r="D62" s="121">
        <v>8</v>
      </c>
      <c r="E62" s="9">
        <v>8</v>
      </c>
      <c r="F62" s="138">
        <f>SUM(D62/E62*100)</f>
        <v>100</v>
      </c>
    </row>
    <row r="63" spans="1:6" ht="12.75" customHeight="1">
      <c r="A63" s="50" t="s">
        <v>94</v>
      </c>
      <c r="B63" s="12" t="s">
        <v>61</v>
      </c>
      <c r="C63" s="39" t="s">
        <v>46</v>
      </c>
      <c r="D63" s="121">
        <v>378</v>
      </c>
      <c r="E63" s="9">
        <v>392</v>
      </c>
      <c r="F63" s="138">
        <f>SUM(D63/E63*100)</f>
        <v>96.42857142857143</v>
      </c>
    </row>
    <row r="64" spans="1:6" ht="12.75" customHeight="1">
      <c r="A64" s="50" t="s">
        <v>95</v>
      </c>
      <c r="B64" s="12" t="s">
        <v>73</v>
      </c>
      <c r="C64" s="39" t="s">
        <v>46</v>
      </c>
      <c r="D64" s="145">
        <v>23199</v>
      </c>
      <c r="E64" s="146">
        <v>23512</v>
      </c>
      <c r="F64" s="138">
        <f>SUM(D64/E64*100)</f>
        <v>98.66876488601565</v>
      </c>
    </row>
    <row r="65" spans="1:6" ht="38.25">
      <c r="A65" s="50" t="s">
        <v>96</v>
      </c>
      <c r="B65" s="9" t="s">
        <v>142</v>
      </c>
      <c r="C65" s="63" t="s">
        <v>6</v>
      </c>
      <c r="D65" s="145">
        <v>4765159.9</v>
      </c>
      <c r="E65" s="140">
        <v>5189516.1</v>
      </c>
      <c r="F65" s="138">
        <f>SUM(D65/E65*100)</f>
        <v>91.82281754555113</v>
      </c>
    </row>
    <row r="66" spans="1:6" ht="12.75" customHeight="1">
      <c r="A66" s="50" t="s">
        <v>97</v>
      </c>
      <c r="B66" s="9" t="s">
        <v>191</v>
      </c>
      <c r="C66" s="63" t="s">
        <v>14</v>
      </c>
      <c r="D66" s="125">
        <v>103</v>
      </c>
      <c r="E66" s="126">
        <v>103</v>
      </c>
      <c r="F66" s="138">
        <f>SUM(D66/E66*100)</f>
        <v>100</v>
      </c>
    </row>
    <row r="67" spans="1:6" ht="12.75">
      <c r="A67" s="50"/>
      <c r="B67" s="36" t="s">
        <v>15</v>
      </c>
      <c r="C67" s="63"/>
      <c r="D67" s="113"/>
      <c r="E67" s="114"/>
      <c r="F67" s="119"/>
    </row>
    <row r="68" spans="1:6" ht="12.75">
      <c r="A68" s="50"/>
      <c r="B68" s="10" t="s">
        <v>71</v>
      </c>
      <c r="C68" s="63" t="s">
        <v>14</v>
      </c>
      <c r="D68" s="147">
        <v>60.6</v>
      </c>
      <c r="E68" s="148">
        <v>58.2</v>
      </c>
      <c r="F68" s="138">
        <f>SUM(D68/E68*100)</f>
        <v>104.1237113402062</v>
      </c>
    </row>
    <row r="69" spans="1:6" ht="12.75">
      <c r="A69" s="50"/>
      <c r="B69" s="10" t="s">
        <v>24</v>
      </c>
      <c r="C69" s="63" t="s">
        <v>14</v>
      </c>
      <c r="D69" s="130">
        <v>9.1</v>
      </c>
      <c r="E69" s="127">
        <v>9.5</v>
      </c>
      <c r="F69" s="138">
        <f>SUM(D69/E69*100)</f>
        <v>95.78947368421052</v>
      </c>
    </row>
    <row r="70" spans="1:6" ht="12.75">
      <c r="A70" s="50"/>
      <c r="B70" s="10" t="s">
        <v>25</v>
      </c>
      <c r="C70" s="63" t="s">
        <v>14</v>
      </c>
      <c r="D70" s="130">
        <v>9.5</v>
      </c>
      <c r="E70" s="127">
        <v>10.8</v>
      </c>
      <c r="F70" s="138">
        <f>SUM(D70/E70*100)</f>
        <v>87.96296296296295</v>
      </c>
    </row>
    <row r="71" spans="1:6" ht="12.75">
      <c r="A71" s="50"/>
      <c r="B71" s="10" t="s">
        <v>16</v>
      </c>
      <c r="C71" s="63" t="s">
        <v>14</v>
      </c>
      <c r="D71" s="116"/>
      <c r="E71" s="117"/>
      <c r="F71" s="119"/>
    </row>
    <row r="72" spans="1:6" ht="12.75">
      <c r="A72" s="50"/>
      <c r="B72" s="10" t="s">
        <v>84</v>
      </c>
      <c r="C72" s="63" t="s">
        <v>14</v>
      </c>
      <c r="D72" s="116"/>
      <c r="E72" s="117"/>
      <c r="F72" s="119"/>
    </row>
    <row r="73" spans="1:6" ht="12.75">
      <c r="A73" s="50"/>
      <c r="B73" s="10" t="s">
        <v>85</v>
      </c>
      <c r="C73" s="63" t="s">
        <v>14</v>
      </c>
      <c r="D73" s="116"/>
      <c r="E73" s="117"/>
      <c r="F73" s="119"/>
    </row>
    <row r="74" spans="1:6" ht="12.75">
      <c r="A74" s="50"/>
      <c r="B74" s="10" t="s">
        <v>72</v>
      </c>
      <c r="C74" s="63" t="s">
        <v>14</v>
      </c>
      <c r="D74" s="130">
        <v>6.8</v>
      </c>
      <c r="E74" s="127">
        <v>6.7</v>
      </c>
      <c r="F74" s="138">
        <f>SUM(D74/E74*100)</f>
        <v>101.49253731343283</v>
      </c>
    </row>
    <row r="75" spans="1:6" ht="25.5" customHeight="1">
      <c r="A75" s="50" t="s">
        <v>98</v>
      </c>
      <c r="B75" s="9" t="s">
        <v>192</v>
      </c>
      <c r="C75" s="39"/>
      <c r="D75" s="113"/>
      <c r="E75" s="114"/>
      <c r="F75" s="119"/>
    </row>
    <row r="76" spans="1:6" ht="12.75">
      <c r="A76" s="50"/>
      <c r="B76" s="10" t="s">
        <v>71</v>
      </c>
      <c r="C76" s="39" t="s">
        <v>74</v>
      </c>
      <c r="D76" s="141">
        <v>385118.1</v>
      </c>
      <c r="E76" s="142">
        <v>235371</v>
      </c>
      <c r="F76" s="138">
        <f>SUM(D76/E76*100)</f>
        <v>163.62172910001655</v>
      </c>
    </row>
    <row r="77" spans="1:6" ht="12.75">
      <c r="A77" s="50"/>
      <c r="B77" s="10" t="s">
        <v>136</v>
      </c>
      <c r="C77" s="39" t="s">
        <v>74</v>
      </c>
      <c r="D77" s="130">
        <v>215462</v>
      </c>
      <c r="E77" s="127">
        <v>153728</v>
      </c>
      <c r="F77" s="138">
        <f>SUM(D77/E77*100)</f>
        <v>140.15794129891756</v>
      </c>
    </row>
    <row r="78" spans="1:6" ht="12.75">
      <c r="A78" s="50"/>
      <c r="B78" s="10" t="s">
        <v>135</v>
      </c>
      <c r="C78" s="39" t="s">
        <v>74</v>
      </c>
      <c r="D78" s="130">
        <v>28286</v>
      </c>
      <c r="E78" s="127">
        <v>138684</v>
      </c>
      <c r="F78" s="138">
        <f>SUM(D78/E78*100)</f>
        <v>20.396008191283784</v>
      </c>
    </row>
    <row r="79" spans="1:6" ht="12.75">
      <c r="A79" s="50"/>
      <c r="B79" s="10" t="s">
        <v>16</v>
      </c>
      <c r="C79" s="39" t="s">
        <v>74</v>
      </c>
      <c r="D79" s="116"/>
      <c r="E79" s="117"/>
      <c r="F79" s="119"/>
    </row>
    <row r="80" spans="1:6" ht="12.75">
      <c r="A80" s="50"/>
      <c r="B80" s="10" t="s">
        <v>17</v>
      </c>
      <c r="C80" s="39" t="s">
        <v>74</v>
      </c>
      <c r="D80" s="116"/>
      <c r="E80" s="117"/>
      <c r="F80" s="119"/>
    </row>
    <row r="81" spans="1:6" ht="12.75">
      <c r="A81" s="50"/>
      <c r="B81" s="10" t="s">
        <v>18</v>
      </c>
      <c r="C81" s="39" t="s">
        <v>74</v>
      </c>
      <c r="D81" s="116"/>
      <c r="E81" s="117"/>
      <c r="F81" s="119"/>
    </row>
    <row r="82" spans="1:6" ht="12.75">
      <c r="A82" s="50"/>
      <c r="B82" s="10" t="s">
        <v>19</v>
      </c>
      <c r="C82" s="39" t="s">
        <v>74</v>
      </c>
      <c r="D82" s="116"/>
      <c r="E82" s="117"/>
      <c r="F82" s="119"/>
    </row>
    <row r="83" spans="1:6" ht="12.75">
      <c r="A83" s="50"/>
      <c r="B83" s="10" t="s">
        <v>137</v>
      </c>
      <c r="C83" s="39" t="s">
        <v>74</v>
      </c>
      <c r="D83" s="123">
        <v>28477.5</v>
      </c>
      <c r="E83" s="124">
        <v>25744.4</v>
      </c>
      <c r="F83" s="138">
        <f>SUM(D83/E83*100)</f>
        <v>110.61628936778483</v>
      </c>
    </row>
    <row r="84" spans="1:6" ht="12.75">
      <c r="A84" s="50"/>
      <c r="B84" s="10" t="s">
        <v>20</v>
      </c>
      <c r="C84" s="39" t="s">
        <v>74</v>
      </c>
      <c r="D84" s="123">
        <v>40241.1</v>
      </c>
      <c r="E84" s="124">
        <v>38147</v>
      </c>
      <c r="F84" s="138">
        <f>SUM(D84/E84*100)</f>
        <v>105.489553569088</v>
      </c>
    </row>
    <row r="85" spans="1:6" ht="12" customHeight="1">
      <c r="A85" s="50"/>
      <c r="B85" s="10" t="s">
        <v>21</v>
      </c>
      <c r="C85" s="39" t="s">
        <v>75</v>
      </c>
      <c r="D85" s="130">
        <v>0</v>
      </c>
      <c r="E85" s="127">
        <v>0</v>
      </c>
      <c r="F85" s="138"/>
    </row>
    <row r="86" spans="1:6" ht="25.5">
      <c r="A86" s="50" t="s">
        <v>99</v>
      </c>
      <c r="B86" s="9" t="s">
        <v>193</v>
      </c>
      <c r="C86" s="39"/>
      <c r="D86" s="113"/>
      <c r="E86" s="114"/>
      <c r="F86" s="135"/>
    </row>
    <row r="87" spans="1:6" ht="12.75">
      <c r="A87" s="50"/>
      <c r="B87" s="10" t="s">
        <v>22</v>
      </c>
      <c r="C87" s="39" t="s">
        <v>23</v>
      </c>
      <c r="D87" s="130">
        <v>66.1</v>
      </c>
      <c r="E87" s="127">
        <v>61.9</v>
      </c>
      <c r="F87" s="138">
        <f>SUM(D87/E87*100)</f>
        <v>106.78513731825525</v>
      </c>
    </row>
    <row r="88" spans="1:6" ht="12.75">
      <c r="A88" s="50"/>
      <c r="B88" s="10" t="s">
        <v>24</v>
      </c>
      <c r="C88" s="39" t="s">
        <v>23</v>
      </c>
      <c r="D88" s="130">
        <v>560.2</v>
      </c>
      <c r="E88" s="127">
        <v>347</v>
      </c>
      <c r="F88" s="138">
        <f>SUM(D88/E88*100)</f>
        <v>161.44092219020175</v>
      </c>
    </row>
    <row r="89" spans="1:6" ht="12.75">
      <c r="A89" s="50"/>
      <c r="B89" s="10" t="s">
        <v>25</v>
      </c>
      <c r="C89" s="39" t="s">
        <v>23</v>
      </c>
      <c r="D89" s="130">
        <v>28.7</v>
      </c>
      <c r="E89" s="127">
        <v>26.5</v>
      </c>
      <c r="F89" s="138">
        <f>SUM(D89/E89*100)</f>
        <v>108.30188679245283</v>
      </c>
    </row>
    <row r="90" spans="1:6" ht="12.75">
      <c r="A90" s="50"/>
      <c r="B90" s="10" t="s">
        <v>16</v>
      </c>
      <c r="C90" s="39" t="s">
        <v>23</v>
      </c>
      <c r="D90" s="130"/>
      <c r="E90" s="127"/>
      <c r="F90" s="150"/>
    </row>
    <row r="91" spans="1:6" ht="12.75">
      <c r="A91" s="50"/>
      <c r="B91" s="10" t="s">
        <v>18</v>
      </c>
      <c r="C91" s="39" t="s">
        <v>23</v>
      </c>
      <c r="D91" s="130"/>
      <c r="E91" s="127"/>
      <c r="F91" s="150"/>
    </row>
    <row r="92" spans="1:6" ht="24.75">
      <c r="A92" s="50" t="s">
        <v>100</v>
      </c>
      <c r="B92" s="9" t="s">
        <v>194</v>
      </c>
      <c r="C92" s="39"/>
      <c r="D92" s="121"/>
      <c r="E92" s="9"/>
      <c r="F92" s="151"/>
    </row>
    <row r="93" spans="1:6" ht="12.75">
      <c r="A93" s="50"/>
      <c r="B93" s="10" t="s">
        <v>26</v>
      </c>
      <c r="C93" s="39" t="s">
        <v>27</v>
      </c>
      <c r="D93" s="141">
        <v>7239</v>
      </c>
      <c r="E93" s="142">
        <v>6809</v>
      </c>
      <c r="F93" s="122">
        <f aca="true" t="shared" si="2" ref="F93:F101">SUM(D93/E93*100)</f>
        <v>106.3151710970774</v>
      </c>
    </row>
    <row r="94" spans="1:6" ht="12.75">
      <c r="A94" s="50"/>
      <c r="B94" s="10" t="s">
        <v>28</v>
      </c>
      <c r="C94" s="39" t="s">
        <v>29</v>
      </c>
      <c r="D94" s="130"/>
      <c r="E94" s="127"/>
      <c r="F94" s="122"/>
    </row>
    <row r="95" spans="1:6" ht="25.5">
      <c r="A95" s="50"/>
      <c r="B95" s="10" t="s">
        <v>30</v>
      </c>
      <c r="C95" s="64" t="s">
        <v>31</v>
      </c>
      <c r="D95" s="130">
        <v>776</v>
      </c>
      <c r="E95" s="127">
        <v>743</v>
      </c>
      <c r="F95" s="122">
        <f t="shared" si="2"/>
        <v>104.4414535666218</v>
      </c>
    </row>
    <row r="96" spans="1:6" ht="25.5">
      <c r="A96" s="50"/>
      <c r="B96" s="10" t="s">
        <v>32</v>
      </c>
      <c r="C96" s="64" t="s">
        <v>31</v>
      </c>
      <c r="D96" s="130">
        <v>761</v>
      </c>
      <c r="E96" s="127">
        <v>820</v>
      </c>
      <c r="F96" s="122">
        <f t="shared" si="2"/>
        <v>92.8048780487805</v>
      </c>
    </row>
    <row r="97" spans="1:6" ht="25.5">
      <c r="A97" s="50" t="s">
        <v>101</v>
      </c>
      <c r="B97" s="9" t="s">
        <v>195</v>
      </c>
      <c r="C97" s="39"/>
      <c r="D97" s="121"/>
      <c r="E97" s="9"/>
      <c r="F97" s="122"/>
    </row>
    <row r="98" spans="1:6" ht="12.75" customHeight="1">
      <c r="A98" s="50"/>
      <c r="B98" s="10" t="s">
        <v>33</v>
      </c>
      <c r="C98" s="39" t="s">
        <v>76</v>
      </c>
      <c r="D98" s="141">
        <v>13413</v>
      </c>
      <c r="E98" s="142">
        <v>12982</v>
      </c>
      <c r="F98" s="122">
        <f t="shared" si="2"/>
        <v>103.31998151286396</v>
      </c>
    </row>
    <row r="99" spans="1:6" ht="13.5" customHeight="1">
      <c r="A99" s="50"/>
      <c r="B99" s="10" t="s">
        <v>34</v>
      </c>
      <c r="C99" s="39" t="s">
        <v>76</v>
      </c>
      <c r="D99" s="141">
        <v>60479</v>
      </c>
      <c r="E99" s="142">
        <v>59025</v>
      </c>
      <c r="F99" s="122">
        <f t="shared" si="2"/>
        <v>102.46336298178737</v>
      </c>
    </row>
    <row r="100" spans="1:6" ht="12" customHeight="1">
      <c r="A100" s="50"/>
      <c r="B100" s="10" t="s">
        <v>35</v>
      </c>
      <c r="C100" s="39" t="s">
        <v>76</v>
      </c>
      <c r="D100" s="141">
        <v>2853</v>
      </c>
      <c r="E100" s="142">
        <v>2625</v>
      </c>
      <c r="F100" s="122">
        <f t="shared" si="2"/>
        <v>108.6857142857143</v>
      </c>
    </row>
    <row r="101" spans="1:6" ht="12" customHeight="1">
      <c r="A101" s="50"/>
      <c r="B101" s="10" t="s">
        <v>36</v>
      </c>
      <c r="C101" s="39" t="s">
        <v>76</v>
      </c>
      <c r="D101" s="141">
        <v>236246</v>
      </c>
      <c r="E101" s="142">
        <v>230412</v>
      </c>
      <c r="F101" s="122">
        <f t="shared" si="2"/>
        <v>102.53198618127529</v>
      </c>
    </row>
    <row r="102" spans="1:6" ht="15.75" customHeight="1">
      <c r="A102" s="50"/>
      <c r="B102" s="8" t="s">
        <v>37</v>
      </c>
      <c r="C102" s="64"/>
      <c r="D102" s="113"/>
      <c r="E102" s="114"/>
      <c r="F102" s="115"/>
    </row>
    <row r="103" spans="1:6" ht="12.75">
      <c r="A103" s="49" t="s">
        <v>102</v>
      </c>
      <c r="B103" s="12" t="s">
        <v>62</v>
      </c>
      <c r="C103" s="39" t="s">
        <v>46</v>
      </c>
      <c r="D103" s="121">
        <v>9</v>
      </c>
      <c r="E103" s="9">
        <v>9</v>
      </c>
      <c r="F103" s="122">
        <f aca="true" t="shared" si="3" ref="F103:F108">SUM(D103/E103*100)</f>
        <v>100</v>
      </c>
    </row>
    <row r="104" spans="1:6" ht="12.75">
      <c r="A104" s="50"/>
      <c r="B104" s="37" t="s">
        <v>107</v>
      </c>
      <c r="C104" s="39" t="s">
        <v>46</v>
      </c>
      <c r="D104" s="121">
        <v>2</v>
      </c>
      <c r="E104" s="9">
        <v>2</v>
      </c>
      <c r="F104" s="122">
        <f t="shared" si="3"/>
        <v>100</v>
      </c>
    </row>
    <row r="105" spans="1:6" ht="38.25">
      <c r="A105" s="50" t="s">
        <v>103</v>
      </c>
      <c r="B105" s="9" t="s">
        <v>140</v>
      </c>
      <c r="C105" s="39" t="s">
        <v>6</v>
      </c>
      <c r="D105" s="123">
        <v>376021</v>
      </c>
      <c r="E105" s="137">
        <v>552151</v>
      </c>
      <c r="F105" s="138">
        <f t="shared" si="3"/>
        <v>68.10111726683462</v>
      </c>
    </row>
    <row r="106" spans="1:6" ht="25.5">
      <c r="A106" s="50"/>
      <c r="B106" s="10" t="s">
        <v>13</v>
      </c>
      <c r="C106" s="64" t="s">
        <v>4</v>
      </c>
      <c r="D106" s="125">
        <v>60.2</v>
      </c>
      <c r="E106" s="130">
        <v>107.6</v>
      </c>
      <c r="F106" s="152" t="s">
        <v>207</v>
      </c>
    </row>
    <row r="107" spans="1:6" ht="13.5" customHeight="1">
      <c r="A107" s="50" t="s">
        <v>104</v>
      </c>
      <c r="B107" s="9" t="s">
        <v>77</v>
      </c>
      <c r="C107" s="39" t="s">
        <v>8</v>
      </c>
      <c r="D107" s="121">
        <v>40.04</v>
      </c>
      <c r="E107" s="9">
        <v>26.719</v>
      </c>
      <c r="F107" s="138">
        <f t="shared" si="3"/>
        <v>149.8559077809798</v>
      </c>
    </row>
    <row r="108" spans="1:6" ht="12.75">
      <c r="A108" s="50"/>
      <c r="B108" s="37" t="s">
        <v>38</v>
      </c>
      <c r="C108" s="39" t="s">
        <v>8</v>
      </c>
      <c r="D108" s="130">
        <v>40.04</v>
      </c>
      <c r="E108" s="127">
        <v>25.598</v>
      </c>
      <c r="F108" s="119">
        <f t="shared" si="3"/>
        <v>156.41847019298382</v>
      </c>
    </row>
    <row r="109" spans="1:6" ht="15" customHeight="1">
      <c r="A109" s="50"/>
      <c r="B109" s="8" t="s">
        <v>198</v>
      </c>
      <c r="C109" s="39"/>
      <c r="D109" s="113"/>
      <c r="E109" s="114"/>
      <c r="F109" s="118"/>
    </row>
    <row r="110" spans="1:6" ht="12.75">
      <c r="A110" s="50" t="s">
        <v>105</v>
      </c>
      <c r="B110" s="38" t="s">
        <v>109</v>
      </c>
      <c r="C110" s="39" t="s">
        <v>46</v>
      </c>
      <c r="D110" s="121">
        <v>11</v>
      </c>
      <c r="E110" s="9">
        <v>9</v>
      </c>
      <c r="F110" s="138">
        <f aca="true" t="shared" si="4" ref="F110:F127">SUM(D110/E110*100)</f>
        <v>122.22222222222223</v>
      </c>
    </row>
    <row r="111" spans="1:6" ht="12.75" customHeight="1">
      <c r="A111" s="50"/>
      <c r="B111" s="37" t="s">
        <v>110</v>
      </c>
      <c r="C111" s="39" t="s">
        <v>46</v>
      </c>
      <c r="D111" s="121">
        <v>4</v>
      </c>
      <c r="E111" s="121">
        <v>4</v>
      </c>
      <c r="F111" s="138">
        <f t="shared" si="4"/>
        <v>100</v>
      </c>
    </row>
    <row r="112" spans="1:6" ht="12.75">
      <c r="A112" s="50"/>
      <c r="B112" s="35" t="s">
        <v>111</v>
      </c>
      <c r="C112" s="39"/>
      <c r="D112" s="121"/>
      <c r="E112" s="121"/>
      <c r="F112" s="138"/>
    </row>
    <row r="113" spans="1:6" ht="12.75">
      <c r="A113" s="50"/>
      <c r="B113" s="37" t="s">
        <v>54</v>
      </c>
      <c r="C113" s="39" t="s">
        <v>46</v>
      </c>
      <c r="D113" s="121">
        <v>2</v>
      </c>
      <c r="E113" s="121">
        <v>2</v>
      </c>
      <c r="F113" s="138">
        <f t="shared" si="4"/>
        <v>100</v>
      </c>
    </row>
    <row r="114" spans="1:6" ht="12.75" customHeight="1">
      <c r="A114" s="50"/>
      <c r="B114" s="37" t="s">
        <v>53</v>
      </c>
      <c r="C114" s="39" t="s">
        <v>46</v>
      </c>
      <c r="D114" s="121">
        <v>1</v>
      </c>
      <c r="E114" s="121">
        <v>1</v>
      </c>
      <c r="F114" s="138">
        <f t="shared" si="4"/>
        <v>100</v>
      </c>
    </row>
    <row r="115" spans="1:6" ht="12.75">
      <c r="A115" s="50"/>
      <c r="B115" s="37" t="s">
        <v>55</v>
      </c>
      <c r="C115" s="39" t="s">
        <v>46</v>
      </c>
      <c r="D115" s="121"/>
      <c r="E115" s="121"/>
      <c r="F115" s="138"/>
    </row>
    <row r="116" spans="1:6" ht="12.75">
      <c r="A116" s="50"/>
      <c r="B116" s="37" t="s">
        <v>138</v>
      </c>
      <c r="C116" s="39" t="s">
        <v>46</v>
      </c>
      <c r="D116" s="121"/>
      <c r="E116" s="121"/>
      <c r="F116" s="138"/>
    </row>
    <row r="117" spans="1:6" ht="12.75">
      <c r="A117" s="50"/>
      <c r="B117" s="37" t="s">
        <v>139</v>
      </c>
      <c r="C117" s="39" t="s">
        <v>46</v>
      </c>
      <c r="D117" s="121"/>
      <c r="E117" s="121"/>
      <c r="F117" s="138"/>
    </row>
    <row r="118" spans="1:6" ht="12.75">
      <c r="A118" s="50"/>
      <c r="B118" s="37" t="s">
        <v>172</v>
      </c>
      <c r="C118" s="39" t="s">
        <v>46</v>
      </c>
      <c r="D118" s="121">
        <v>1</v>
      </c>
      <c r="E118" s="121">
        <v>1</v>
      </c>
      <c r="F118" s="138">
        <f t="shared" si="4"/>
        <v>100</v>
      </c>
    </row>
    <row r="119" spans="1:6" ht="51">
      <c r="A119" s="50" t="s">
        <v>106</v>
      </c>
      <c r="B119" s="9" t="s">
        <v>173</v>
      </c>
      <c r="C119" s="39" t="s">
        <v>6</v>
      </c>
      <c r="D119" s="139">
        <v>29100.4</v>
      </c>
      <c r="E119" s="137">
        <v>65369.1</v>
      </c>
      <c r="F119" s="138">
        <f t="shared" si="4"/>
        <v>44.51705775358694</v>
      </c>
    </row>
    <row r="120" spans="1:6" ht="25.5" customHeight="1">
      <c r="A120" s="50" t="s">
        <v>108</v>
      </c>
      <c r="B120" s="9" t="s">
        <v>68</v>
      </c>
      <c r="C120" s="39" t="s">
        <v>11</v>
      </c>
      <c r="D120" s="125">
        <v>749</v>
      </c>
      <c r="E120" s="127">
        <v>568.8</v>
      </c>
      <c r="F120" s="138">
        <f t="shared" si="4"/>
        <v>131.68073136427566</v>
      </c>
    </row>
    <row r="121" spans="1:6" ht="12.75">
      <c r="A121" s="50"/>
      <c r="B121" s="37" t="s">
        <v>39</v>
      </c>
      <c r="C121" s="64" t="s">
        <v>11</v>
      </c>
      <c r="D121" s="125">
        <v>749</v>
      </c>
      <c r="E121" s="127">
        <v>568.8</v>
      </c>
      <c r="F121" s="138">
        <f t="shared" si="4"/>
        <v>131.68073136427566</v>
      </c>
    </row>
    <row r="122" spans="1:6" ht="12.75">
      <c r="A122" s="50" t="s">
        <v>112</v>
      </c>
      <c r="B122" s="9" t="s">
        <v>63</v>
      </c>
      <c r="C122" s="64" t="s">
        <v>40</v>
      </c>
      <c r="D122" s="131">
        <v>38043.6</v>
      </c>
      <c r="E122" s="140">
        <v>12495.9</v>
      </c>
      <c r="F122" s="138">
        <f t="shared" si="4"/>
        <v>304.44865916020456</v>
      </c>
    </row>
    <row r="123" spans="1:6" ht="12.75">
      <c r="A123" s="50"/>
      <c r="B123" s="37" t="s">
        <v>41</v>
      </c>
      <c r="C123" s="64" t="s">
        <v>40</v>
      </c>
      <c r="D123" s="131">
        <v>38043.6</v>
      </c>
      <c r="E123" s="140">
        <v>12495.9</v>
      </c>
      <c r="F123" s="138">
        <f t="shared" si="4"/>
        <v>304.44865916020456</v>
      </c>
    </row>
    <row r="124" spans="1:6" ht="12.75" customHeight="1">
      <c r="A124" s="50" t="s">
        <v>113</v>
      </c>
      <c r="B124" s="9" t="s">
        <v>69</v>
      </c>
      <c r="C124" s="39" t="s">
        <v>3</v>
      </c>
      <c r="D124" s="130">
        <v>1327.9</v>
      </c>
      <c r="E124" s="127">
        <v>1415.5</v>
      </c>
      <c r="F124" s="138">
        <f t="shared" si="4"/>
        <v>93.81137407276582</v>
      </c>
    </row>
    <row r="125" spans="1:6" ht="12.75">
      <c r="A125" s="50"/>
      <c r="B125" s="37" t="s">
        <v>64</v>
      </c>
      <c r="C125" s="64" t="s">
        <v>3</v>
      </c>
      <c r="D125" s="130">
        <v>1327.9</v>
      </c>
      <c r="E125" s="127">
        <v>1415.5</v>
      </c>
      <c r="F125" s="138">
        <f t="shared" si="4"/>
        <v>93.81137407276582</v>
      </c>
    </row>
    <row r="126" spans="1:6" ht="12.75">
      <c r="A126" s="50" t="s">
        <v>114</v>
      </c>
      <c r="B126" s="33" t="s">
        <v>42</v>
      </c>
      <c r="C126" s="64" t="s">
        <v>43</v>
      </c>
      <c r="D126" s="131">
        <v>7014.5</v>
      </c>
      <c r="E126" s="140">
        <v>7209.2</v>
      </c>
      <c r="F126" s="138">
        <f t="shared" si="4"/>
        <v>97.29928424790546</v>
      </c>
    </row>
    <row r="127" spans="1:6" ht="12.75">
      <c r="A127" s="50"/>
      <c r="B127" s="37" t="s">
        <v>65</v>
      </c>
      <c r="C127" s="64" t="s">
        <v>43</v>
      </c>
      <c r="D127" s="123">
        <v>7014.5</v>
      </c>
      <c r="E127" s="124">
        <v>7209.2</v>
      </c>
      <c r="F127" s="138">
        <f t="shared" si="4"/>
        <v>97.29928424790546</v>
      </c>
    </row>
    <row r="128" spans="1:6" ht="15" customHeight="1">
      <c r="A128" s="50"/>
      <c r="B128" s="8" t="s">
        <v>9</v>
      </c>
      <c r="C128" s="63"/>
      <c r="D128" s="116"/>
      <c r="E128" s="117"/>
      <c r="F128" s="120"/>
    </row>
    <row r="129" spans="1:6" ht="12.75" customHeight="1">
      <c r="A129" s="50" t="s">
        <v>115</v>
      </c>
      <c r="B129" s="38" t="s">
        <v>199</v>
      </c>
      <c r="C129" s="63" t="s">
        <v>46</v>
      </c>
      <c r="D129" s="130">
        <v>1035</v>
      </c>
      <c r="E129" s="127">
        <v>1098</v>
      </c>
      <c r="F129" s="138">
        <f>SUM(D129/E129*100)</f>
        <v>94.26229508196722</v>
      </c>
    </row>
    <row r="130" spans="1:6" ht="12.75">
      <c r="A130" s="50"/>
      <c r="B130" s="37" t="s">
        <v>107</v>
      </c>
      <c r="C130" s="63" t="s">
        <v>46</v>
      </c>
      <c r="D130" s="130">
        <v>34</v>
      </c>
      <c r="E130" s="127">
        <v>36</v>
      </c>
      <c r="F130" s="138">
        <f>SUM(D130/E130*100)</f>
        <v>94.44444444444444</v>
      </c>
    </row>
    <row r="131" spans="1:6" ht="25.5">
      <c r="A131" s="50" t="s">
        <v>116</v>
      </c>
      <c r="B131" s="9" t="s">
        <v>78</v>
      </c>
      <c r="C131" s="65" t="s">
        <v>6</v>
      </c>
      <c r="D131" s="141">
        <v>6754081</v>
      </c>
      <c r="E131" s="142">
        <v>5478220</v>
      </c>
      <c r="F131" s="138">
        <f>SUM(D131/E131*100)</f>
        <v>123.2896999390313</v>
      </c>
    </row>
    <row r="132" spans="1:6" ht="25.5">
      <c r="A132" s="50"/>
      <c r="B132" s="10" t="s">
        <v>10</v>
      </c>
      <c r="C132" s="65" t="s">
        <v>4</v>
      </c>
      <c r="D132" s="130">
        <v>107.1</v>
      </c>
      <c r="E132" s="127">
        <v>116.3</v>
      </c>
      <c r="F132" s="153" t="s">
        <v>5</v>
      </c>
    </row>
    <row r="133" spans="1:6" ht="15" customHeight="1">
      <c r="A133" s="50"/>
      <c r="B133" s="8" t="s">
        <v>51</v>
      </c>
      <c r="C133" s="39"/>
      <c r="D133" s="113"/>
      <c r="E133" s="114"/>
      <c r="F133" s="118"/>
    </row>
    <row r="134" spans="1:6" ht="12.75">
      <c r="A134" s="51" t="s">
        <v>117</v>
      </c>
      <c r="B134" s="9" t="s">
        <v>44</v>
      </c>
      <c r="C134" s="39" t="s">
        <v>29</v>
      </c>
      <c r="D134" s="130">
        <v>1</v>
      </c>
      <c r="E134" s="127">
        <v>1</v>
      </c>
      <c r="F134" s="138">
        <f aca="true" t="shared" si="5" ref="F134:F139">SUM(D134/E134*100)</f>
        <v>100</v>
      </c>
    </row>
    <row r="135" spans="1:6" ht="12.75">
      <c r="A135" s="51" t="s">
        <v>118</v>
      </c>
      <c r="B135" s="9" t="s">
        <v>45</v>
      </c>
      <c r="C135" s="39" t="s">
        <v>46</v>
      </c>
      <c r="D135" s="130"/>
      <c r="E135" s="127"/>
      <c r="F135" s="138"/>
    </row>
    <row r="136" spans="1:6" ht="12.75">
      <c r="A136" s="51" t="s">
        <v>119</v>
      </c>
      <c r="B136" s="9" t="s">
        <v>47</v>
      </c>
      <c r="C136" s="39" t="s">
        <v>4</v>
      </c>
      <c r="D136" s="130"/>
      <c r="E136" s="127"/>
      <c r="F136" s="138"/>
    </row>
    <row r="137" spans="1:6" ht="38.25" customHeight="1">
      <c r="A137" s="51" t="s">
        <v>120</v>
      </c>
      <c r="B137" s="12" t="s">
        <v>197</v>
      </c>
      <c r="C137" s="64" t="s">
        <v>6</v>
      </c>
      <c r="D137" s="130">
        <v>2560.7</v>
      </c>
      <c r="E137" s="127">
        <v>0</v>
      </c>
      <c r="F137" s="138" t="e">
        <f t="shared" si="5"/>
        <v>#DIV/0!</v>
      </c>
    </row>
    <row r="138" spans="1:6" ht="12.75">
      <c r="A138" s="51"/>
      <c r="B138" s="35" t="s">
        <v>130</v>
      </c>
      <c r="C138" s="64"/>
      <c r="D138" s="130"/>
      <c r="E138" s="127"/>
      <c r="F138" s="138"/>
    </row>
    <row r="139" spans="1:6" ht="25.5">
      <c r="A139" s="51"/>
      <c r="B139" s="10" t="s">
        <v>174</v>
      </c>
      <c r="C139" s="64" t="s">
        <v>6</v>
      </c>
      <c r="D139" s="130">
        <v>2560.7</v>
      </c>
      <c r="E139" s="127">
        <v>0</v>
      </c>
      <c r="F139" s="138" t="e">
        <f t="shared" si="5"/>
        <v>#DIV/0!</v>
      </c>
    </row>
    <row r="140" spans="1:6" ht="25.5">
      <c r="A140" s="51"/>
      <c r="B140" s="10" t="s">
        <v>176</v>
      </c>
      <c r="C140" s="64" t="s">
        <v>6</v>
      </c>
      <c r="D140" s="116"/>
      <c r="E140" s="117"/>
      <c r="F140" s="119"/>
    </row>
    <row r="141" spans="1:6" ht="12.75">
      <c r="A141" s="51"/>
      <c r="B141" s="10" t="s">
        <v>175</v>
      </c>
      <c r="C141" s="64" t="s">
        <v>6</v>
      </c>
      <c r="D141" s="116"/>
      <c r="E141" s="117"/>
      <c r="F141" s="119"/>
    </row>
    <row r="142" spans="1:6" ht="12.75">
      <c r="A142" s="51" t="s">
        <v>121</v>
      </c>
      <c r="B142" s="12" t="s">
        <v>48</v>
      </c>
      <c r="C142" s="39" t="s">
        <v>49</v>
      </c>
      <c r="D142" s="116"/>
      <c r="E142" s="117"/>
      <c r="F142" s="119"/>
    </row>
    <row r="143" spans="1:6" ht="12.75">
      <c r="A143" s="51"/>
      <c r="B143" s="37" t="s">
        <v>129</v>
      </c>
      <c r="C143" s="39" t="s">
        <v>49</v>
      </c>
      <c r="D143" s="116"/>
      <c r="E143" s="117"/>
      <c r="F143" s="119"/>
    </row>
    <row r="144" spans="1:6" ht="15" customHeight="1">
      <c r="A144" s="50"/>
      <c r="B144" s="8" t="s">
        <v>188</v>
      </c>
      <c r="C144" s="39"/>
      <c r="D144" s="116"/>
      <c r="E144" s="117"/>
      <c r="F144" s="119"/>
    </row>
    <row r="145" spans="1:6" ht="25.5">
      <c r="A145" s="50" t="s">
        <v>122</v>
      </c>
      <c r="B145" s="12" t="s">
        <v>292</v>
      </c>
      <c r="C145" s="39" t="s">
        <v>6</v>
      </c>
      <c r="D145" s="141">
        <v>1345582</v>
      </c>
      <c r="E145" s="127">
        <v>1065996</v>
      </c>
      <c r="F145" s="122">
        <f aca="true" t="shared" si="6" ref="F145:F158">SUM(D145/E145*100)</f>
        <v>126.22767815263846</v>
      </c>
    </row>
    <row r="146" spans="1:6" ht="25.5">
      <c r="A146" s="50"/>
      <c r="B146" s="10" t="s">
        <v>13</v>
      </c>
      <c r="C146" s="64" t="s">
        <v>4</v>
      </c>
      <c r="D146" s="130">
        <v>108.7</v>
      </c>
      <c r="E146" s="127">
        <v>141.5</v>
      </c>
      <c r="F146" s="122" t="s">
        <v>5</v>
      </c>
    </row>
    <row r="147" spans="1:6" ht="12.75">
      <c r="A147" s="50"/>
      <c r="B147" s="39" t="s">
        <v>130</v>
      </c>
      <c r="C147" s="64"/>
      <c r="D147" s="130"/>
      <c r="E147" s="127"/>
      <c r="F147" s="122"/>
    </row>
    <row r="148" spans="1:6" ht="25.5">
      <c r="A148" s="50"/>
      <c r="B148" s="58" t="s">
        <v>177</v>
      </c>
      <c r="C148" s="39" t="s">
        <v>6</v>
      </c>
      <c r="D148" s="130">
        <v>528891</v>
      </c>
      <c r="E148" s="127">
        <v>563974</v>
      </c>
      <c r="F148" s="122">
        <f t="shared" si="6"/>
        <v>93.77932316028753</v>
      </c>
    </row>
    <row r="149" spans="1:6" ht="12.75">
      <c r="A149" s="50"/>
      <c r="B149" s="58" t="s">
        <v>131</v>
      </c>
      <c r="C149" s="39" t="s">
        <v>6</v>
      </c>
      <c r="D149" s="130">
        <v>0</v>
      </c>
      <c r="E149" s="127">
        <v>0</v>
      </c>
      <c r="F149" s="122"/>
    </row>
    <row r="150" spans="1:6" ht="12.75">
      <c r="A150" s="50"/>
      <c r="B150" s="58" t="s">
        <v>132</v>
      </c>
      <c r="C150" s="39" t="s">
        <v>6</v>
      </c>
      <c r="D150" s="130">
        <v>186940</v>
      </c>
      <c r="E150" s="127">
        <v>120694</v>
      </c>
      <c r="F150" s="122">
        <f t="shared" si="6"/>
        <v>154.88756690473429</v>
      </c>
    </row>
    <row r="151" spans="1:6" ht="25.5">
      <c r="A151" s="50"/>
      <c r="B151" s="10" t="s">
        <v>178</v>
      </c>
      <c r="C151" s="63" t="s">
        <v>6</v>
      </c>
      <c r="D151" s="121">
        <v>11738</v>
      </c>
      <c r="E151" s="9">
        <v>6223</v>
      </c>
      <c r="F151" s="122">
        <f t="shared" si="6"/>
        <v>188.62285071508919</v>
      </c>
    </row>
    <row r="152" spans="1:6" ht="25.5" customHeight="1">
      <c r="A152" s="55"/>
      <c r="B152" s="57" t="s">
        <v>179</v>
      </c>
      <c r="C152" s="63" t="s">
        <v>6</v>
      </c>
      <c r="D152" s="121">
        <v>3131</v>
      </c>
      <c r="E152" s="9">
        <v>96</v>
      </c>
      <c r="F152" s="122">
        <f t="shared" si="6"/>
        <v>3261.4583333333335</v>
      </c>
    </row>
    <row r="153" spans="1:6" ht="12.75">
      <c r="A153" s="50"/>
      <c r="B153" s="10" t="s">
        <v>133</v>
      </c>
      <c r="C153" s="39" t="s">
        <v>6</v>
      </c>
      <c r="D153" s="130">
        <v>13192</v>
      </c>
      <c r="E153" s="127">
        <v>3418</v>
      </c>
      <c r="F153" s="122">
        <f t="shared" si="6"/>
        <v>385.9566998244587</v>
      </c>
    </row>
    <row r="154" spans="1:6" ht="25.5">
      <c r="A154" s="50"/>
      <c r="B154" s="10" t="s">
        <v>180</v>
      </c>
      <c r="C154" s="39" t="s">
        <v>6</v>
      </c>
      <c r="D154" s="130">
        <v>136986</v>
      </c>
      <c r="E154" s="127">
        <v>114655</v>
      </c>
      <c r="F154" s="122">
        <f t="shared" si="6"/>
        <v>119.4766909423924</v>
      </c>
    </row>
    <row r="155" spans="1:6" ht="12.75">
      <c r="A155" s="50"/>
      <c r="B155" s="10" t="s">
        <v>181</v>
      </c>
      <c r="C155" s="39" t="s">
        <v>6</v>
      </c>
      <c r="D155" s="130">
        <v>467</v>
      </c>
      <c r="E155" s="127">
        <v>533</v>
      </c>
      <c r="F155" s="122">
        <f t="shared" si="6"/>
        <v>87.61726078799249</v>
      </c>
    </row>
    <row r="156" spans="1:6" ht="12.75" customHeight="1">
      <c r="A156" s="50"/>
      <c r="B156" s="10" t="s">
        <v>182</v>
      </c>
      <c r="C156" s="39" t="s">
        <v>6</v>
      </c>
      <c r="D156" s="130">
        <v>27563</v>
      </c>
      <c r="E156" s="127">
        <v>0</v>
      </c>
      <c r="F156" s="122" t="s">
        <v>5</v>
      </c>
    </row>
    <row r="157" spans="1:6" ht="12.75" customHeight="1">
      <c r="A157" s="50"/>
      <c r="B157" s="10" t="s">
        <v>183</v>
      </c>
      <c r="C157" s="39" t="s">
        <v>6</v>
      </c>
      <c r="D157" s="130">
        <v>0</v>
      </c>
      <c r="E157" s="127">
        <v>84</v>
      </c>
      <c r="F157" s="122">
        <f t="shared" si="6"/>
        <v>0</v>
      </c>
    </row>
    <row r="158" spans="1:6" ht="12.75">
      <c r="A158" s="50"/>
      <c r="B158" s="10" t="s">
        <v>184</v>
      </c>
      <c r="C158" s="39" t="s">
        <v>6</v>
      </c>
      <c r="D158" s="130">
        <v>7344</v>
      </c>
      <c r="E158" s="127">
        <v>5953</v>
      </c>
      <c r="F158" s="122">
        <f t="shared" si="6"/>
        <v>123.36636989753065</v>
      </c>
    </row>
    <row r="159" spans="1:6" ht="15" customHeight="1">
      <c r="A159" s="50"/>
      <c r="B159" s="8" t="s">
        <v>291</v>
      </c>
      <c r="C159" s="39"/>
      <c r="D159" s="113"/>
      <c r="E159" s="114"/>
      <c r="F159" s="118"/>
    </row>
    <row r="160" spans="1:6" ht="25.5">
      <c r="A160" s="50" t="s">
        <v>123</v>
      </c>
      <c r="B160" s="11" t="s">
        <v>185</v>
      </c>
      <c r="C160" s="64" t="s">
        <v>6</v>
      </c>
      <c r="D160" s="141">
        <v>1800277</v>
      </c>
      <c r="E160" s="142">
        <v>2435443</v>
      </c>
      <c r="F160" s="122">
        <f>SUM(D160/E160*100)</f>
        <v>73.91989876174479</v>
      </c>
    </row>
    <row r="161" spans="1:6" ht="12.75">
      <c r="A161" s="50" t="s">
        <v>124</v>
      </c>
      <c r="B161" s="12" t="s">
        <v>79</v>
      </c>
      <c r="C161" s="39" t="s">
        <v>6</v>
      </c>
      <c r="D161" s="141">
        <v>2052780</v>
      </c>
      <c r="E161" s="142">
        <v>2498674</v>
      </c>
      <c r="F161" s="122">
        <f>SUM(D161/E161*100)</f>
        <v>82.15477489260303</v>
      </c>
    </row>
    <row r="162" spans="1:6" ht="12.75">
      <c r="A162" s="50" t="s">
        <v>125</v>
      </c>
      <c r="B162" s="9" t="s">
        <v>80</v>
      </c>
      <c r="C162" s="39" t="s">
        <v>6</v>
      </c>
      <c r="D162" s="141">
        <v>252503</v>
      </c>
      <c r="E162" s="142">
        <v>63231</v>
      </c>
      <c r="F162" s="122">
        <f>SUM(D162/E162*100)</f>
        <v>399.334187344815</v>
      </c>
    </row>
    <row r="163" spans="1:6" ht="12.75">
      <c r="A163" s="50" t="s">
        <v>126</v>
      </c>
      <c r="B163" s="9" t="s">
        <v>81</v>
      </c>
      <c r="C163" s="39" t="s">
        <v>4</v>
      </c>
      <c r="D163" s="130">
        <v>25</v>
      </c>
      <c r="E163" s="126">
        <v>24.5</v>
      </c>
      <c r="F163" s="143" t="s">
        <v>5</v>
      </c>
    </row>
    <row r="164" spans="1:6" ht="15" customHeight="1">
      <c r="A164" s="50"/>
      <c r="B164" s="8" t="s">
        <v>70</v>
      </c>
      <c r="C164" s="63"/>
      <c r="D164" s="136"/>
      <c r="E164" s="114"/>
      <c r="F164" s="118"/>
    </row>
    <row r="165" spans="1:6" ht="25.5">
      <c r="A165" s="50" t="s">
        <v>186</v>
      </c>
      <c r="B165" s="9" t="s">
        <v>143</v>
      </c>
      <c r="C165" s="65" t="s">
        <v>7</v>
      </c>
      <c r="D165" s="125">
        <v>39892.9</v>
      </c>
      <c r="E165" s="126">
        <v>34292.7</v>
      </c>
      <c r="F165" s="122">
        <f>SUM(D165/E165*100)</f>
        <v>116.33058930909495</v>
      </c>
    </row>
    <row r="166" spans="1:6" ht="38.25">
      <c r="A166" s="50" t="s">
        <v>127</v>
      </c>
      <c r="B166" s="9" t="s">
        <v>290</v>
      </c>
      <c r="C166" s="63" t="s">
        <v>3</v>
      </c>
      <c r="D166" s="130">
        <v>0.433</v>
      </c>
      <c r="E166" s="127">
        <v>0.668</v>
      </c>
      <c r="F166" s="138">
        <f>SUM(D166/E166*100)</f>
        <v>64.82035928143712</v>
      </c>
    </row>
    <row r="167" spans="1:6" ht="12.75">
      <c r="A167" s="52" t="s">
        <v>128</v>
      </c>
      <c r="B167" s="40" t="s">
        <v>83</v>
      </c>
      <c r="C167" s="66" t="s">
        <v>4</v>
      </c>
      <c r="D167" s="144">
        <v>0.8</v>
      </c>
      <c r="E167" s="154">
        <v>1.2</v>
      </c>
      <c r="F167" s="155" t="s">
        <v>207</v>
      </c>
    </row>
    <row r="168" spans="1:6" ht="9" customHeight="1">
      <c r="A168" s="13"/>
      <c r="B168" s="14"/>
      <c r="C168" s="17"/>
      <c r="D168" s="128"/>
      <c r="E168" s="129"/>
      <c r="F168" s="129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8" t="s">
        <v>50</v>
      </c>
      <c r="B170" s="14"/>
      <c r="C170" s="19"/>
      <c r="D170" s="20"/>
      <c r="E170" s="14"/>
      <c r="F170" s="14"/>
    </row>
    <row r="171" spans="1:6" ht="12.75">
      <c r="A171" s="60" t="s">
        <v>134</v>
      </c>
      <c r="B171" s="60"/>
      <c r="C171" s="60"/>
      <c r="D171" s="60"/>
      <c r="E171" s="60"/>
      <c r="F171" s="60"/>
    </row>
    <row r="172" spans="1:6" ht="14.25">
      <c r="A172" s="1"/>
      <c r="B172" s="21"/>
      <c r="C172" s="21"/>
      <c r="D172" s="21"/>
      <c r="E172" s="21"/>
      <c r="F172" s="21"/>
    </row>
    <row r="173" spans="2:6" s="26" customFormat="1" ht="12.75">
      <c r="B173" s="23"/>
      <c r="C173" s="24"/>
      <c r="D173" s="25"/>
      <c r="E173" s="23"/>
      <c r="F173" s="23"/>
    </row>
    <row r="174" spans="1:6" s="26" customFormat="1" ht="12.75">
      <c r="A174" s="26" t="s">
        <v>281</v>
      </c>
      <c r="B174" s="23"/>
      <c r="C174" s="27"/>
      <c r="D174" s="25"/>
      <c r="E174" s="23"/>
      <c r="F174" s="23"/>
    </row>
    <row r="175" spans="1:6" s="26" customFormat="1" ht="12.75">
      <c r="A175" s="22" t="s">
        <v>282</v>
      </c>
      <c r="B175" s="23"/>
      <c r="C175" s="27"/>
      <c r="D175" s="25"/>
      <c r="E175" s="23"/>
      <c r="F175" s="23"/>
    </row>
    <row r="176" spans="1:6" s="26" customFormat="1" ht="12.75">
      <c r="A176" s="22"/>
      <c r="B176" s="23"/>
      <c r="C176" s="27"/>
      <c r="D176" s="25"/>
      <c r="E176" s="23"/>
      <c r="F176" s="23"/>
    </row>
    <row r="177" spans="1:6" s="26" customFormat="1" ht="12.75">
      <c r="A177" s="22"/>
      <c r="B177" s="23"/>
      <c r="C177" s="27"/>
      <c r="D177" s="25"/>
      <c r="E177" s="23"/>
      <c r="F177" s="23"/>
    </row>
    <row r="178" spans="1:6" s="26" customFormat="1" ht="12.75">
      <c r="A178" s="22"/>
      <c r="B178" s="23"/>
      <c r="C178" s="27"/>
      <c r="D178" s="25"/>
      <c r="E178" s="23"/>
      <c r="F178" s="23"/>
    </row>
    <row r="179" spans="1:6" s="26" customFormat="1" ht="12.75">
      <c r="A179" s="22"/>
      <c r="B179" s="23"/>
      <c r="C179" s="27"/>
      <c r="D179" s="25"/>
      <c r="E179" s="23"/>
      <c r="F179" s="23"/>
    </row>
    <row r="180" spans="1:6" s="26" customFormat="1" ht="12.75">
      <c r="A180" s="22"/>
      <c r="B180" s="23"/>
      <c r="C180" s="27"/>
      <c r="D180" s="25"/>
      <c r="E180" s="23"/>
      <c r="F180" s="23"/>
    </row>
    <row r="181" spans="1:6" s="26" customFormat="1" ht="12.75">
      <c r="A181" s="22"/>
      <c r="B181" s="23"/>
      <c r="C181" s="27"/>
      <c r="D181" s="25"/>
      <c r="E181" s="23"/>
      <c r="F181" s="23"/>
    </row>
    <row r="182" spans="1:6" s="26" customFormat="1" ht="12.75">
      <c r="A182" s="22"/>
      <c r="B182" s="23"/>
      <c r="C182" s="27"/>
      <c r="D182" s="25"/>
      <c r="E182" s="23"/>
      <c r="F182" s="23"/>
    </row>
    <row r="183" spans="1:6" s="26" customFormat="1" ht="12.75">
      <c r="A183" s="22"/>
      <c r="B183" s="23"/>
      <c r="C183" s="27"/>
      <c r="D183" s="25"/>
      <c r="E183" s="23"/>
      <c r="F183" s="23"/>
    </row>
    <row r="184" spans="1:6" s="26" customFormat="1" ht="12.75">
      <c r="A184" s="22"/>
      <c r="B184" s="23"/>
      <c r="C184" s="27"/>
      <c r="D184" s="25"/>
      <c r="E184" s="23"/>
      <c r="F184" s="23"/>
    </row>
    <row r="185" spans="1:6" s="26" customFormat="1" ht="12.75">
      <c r="A185" s="22"/>
      <c r="B185" s="23"/>
      <c r="C185" s="27"/>
      <c r="D185" s="25"/>
      <c r="E185" s="23"/>
      <c r="F185" s="23"/>
    </row>
    <row r="186" spans="1:6" s="26" customFormat="1" ht="12.75">
      <c r="A186" s="22"/>
      <c r="B186" s="23"/>
      <c r="C186" s="27"/>
      <c r="D186" s="25"/>
      <c r="E186" s="23"/>
      <c r="F186" s="23"/>
    </row>
    <row r="187" spans="1:6" s="26" customFormat="1" ht="12.75">
      <c r="A187" s="22"/>
      <c r="B187" s="23"/>
      <c r="C187" s="27"/>
      <c r="D187" s="25"/>
      <c r="E187" s="23"/>
      <c r="F187" s="23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80" r:id="rId1"/>
  <headerFooter alignWithMargins="0">
    <oddFooter>&amp;C&amp;8&amp;P</oddFooter>
  </headerFooter>
  <rowBreaks count="3" manualBreakCount="3">
    <brk id="54" max="5" man="1"/>
    <brk id="105" max="5" man="1"/>
    <brk id="1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9" ht="12.75" customHeight="1">
      <c r="A1" s="1"/>
      <c r="B1" s="54"/>
      <c r="C1" s="54"/>
      <c r="F1" s="54"/>
      <c r="G1" s="59" t="s">
        <v>187</v>
      </c>
      <c r="H1" s="28"/>
      <c r="I1" s="54"/>
    </row>
    <row r="2" spans="1:9" ht="12.75" customHeight="1">
      <c r="A2" s="1"/>
      <c r="B2" s="54"/>
      <c r="C2" s="54"/>
      <c r="F2" s="54"/>
      <c r="G2" s="59" t="s">
        <v>285</v>
      </c>
      <c r="H2" s="28"/>
      <c r="I2" s="54"/>
    </row>
    <row r="3" spans="1:9" ht="12.75" customHeight="1">
      <c r="A3" s="1"/>
      <c r="B3" s="54"/>
      <c r="C3" s="54"/>
      <c r="F3" s="54"/>
      <c r="G3" s="59" t="s">
        <v>286</v>
      </c>
      <c r="H3" s="28"/>
      <c r="I3" s="54"/>
    </row>
    <row r="4" spans="1:9" ht="15.75">
      <c r="A4" s="53"/>
      <c r="B4" s="53"/>
      <c r="C4" s="53"/>
      <c r="E4" s="68"/>
      <c r="F4" s="69"/>
      <c r="G4" s="67"/>
      <c r="H4" s="68"/>
      <c r="I4" s="69"/>
    </row>
    <row r="5" spans="1:7" ht="8.25" customHeight="1">
      <c r="A5" s="31"/>
      <c r="B5" s="32"/>
      <c r="C5" s="32"/>
      <c r="D5" s="32"/>
      <c r="E5" s="159"/>
      <c r="F5" s="159"/>
      <c r="G5" s="70"/>
    </row>
    <row r="6" spans="1:8" ht="15.75" customHeight="1">
      <c r="A6" s="164" t="s">
        <v>200</v>
      </c>
      <c r="B6" s="164"/>
      <c r="C6" s="164"/>
      <c r="D6" s="164"/>
      <c r="E6" s="164"/>
      <c r="F6" s="164"/>
      <c r="G6" s="164"/>
      <c r="H6" s="164"/>
    </row>
    <row r="7" spans="1:8" ht="14.25" customHeight="1">
      <c r="A7" s="157" t="s">
        <v>283</v>
      </c>
      <c r="B7" s="157"/>
      <c r="C7" s="157"/>
      <c r="D7" s="157"/>
      <c r="E7" s="157"/>
      <c r="F7" s="157"/>
      <c r="G7" s="157"/>
      <c r="H7" s="157"/>
    </row>
    <row r="8" spans="1:8" ht="10.5" customHeight="1">
      <c r="A8" s="156" t="s">
        <v>201</v>
      </c>
      <c r="B8" s="156"/>
      <c r="C8" s="156"/>
      <c r="D8" s="156"/>
      <c r="E8" s="156"/>
      <c r="F8" s="156"/>
      <c r="G8" s="156"/>
      <c r="H8" s="156"/>
    </row>
    <row r="9" spans="1:8" ht="14.25" customHeight="1">
      <c r="A9" s="157" t="s">
        <v>288</v>
      </c>
      <c r="B9" s="157"/>
      <c r="C9" s="157"/>
      <c r="D9" s="157"/>
      <c r="E9" s="157"/>
      <c r="F9" s="157"/>
      <c r="G9" s="157"/>
      <c r="H9" s="157"/>
    </row>
    <row r="10" spans="1:8" ht="12" customHeight="1">
      <c r="A10" s="158" t="s">
        <v>202</v>
      </c>
      <c r="B10" s="158"/>
      <c r="C10" s="158"/>
      <c r="D10" s="158"/>
      <c r="E10" s="158"/>
      <c r="F10" s="158"/>
      <c r="G10" s="158"/>
      <c r="H10" s="158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1" t="s">
        <v>1</v>
      </c>
      <c r="B12" s="62" t="s">
        <v>2</v>
      </c>
      <c r="C12" s="62" t="s">
        <v>196</v>
      </c>
      <c r="D12" s="62" t="s">
        <v>144</v>
      </c>
      <c r="E12" s="62" t="s">
        <v>204</v>
      </c>
      <c r="F12" s="62" t="s">
        <v>206</v>
      </c>
      <c r="G12" s="62" t="s">
        <v>264</v>
      </c>
      <c r="H12" s="62" t="s">
        <v>263</v>
      </c>
    </row>
    <row r="13" spans="1:7" s="7" customFormat="1" ht="12">
      <c r="A13" s="41"/>
      <c r="B13" s="42"/>
      <c r="C13" s="42"/>
      <c r="D13" s="42"/>
      <c r="E13" s="42"/>
      <c r="F13" s="42"/>
      <c r="G13" s="42"/>
    </row>
    <row r="14" spans="1:8" s="7" customFormat="1" ht="16.5" customHeight="1">
      <c r="A14" s="77" t="s">
        <v>89</v>
      </c>
      <c r="B14" s="78" t="s">
        <v>203</v>
      </c>
      <c r="C14" s="79" t="s">
        <v>6</v>
      </c>
      <c r="D14" s="80">
        <f>SUM(D15:D20)</f>
        <v>25566360.599999998</v>
      </c>
      <c r="E14" s="80">
        <f>SUM(E15:E20)</f>
        <v>19875653</v>
      </c>
      <c r="F14" s="96">
        <f>D14/E14*100</f>
        <v>128.63155036969098</v>
      </c>
      <c r="G14" s="104">
        <v>107.9</v>
      </c>
      <c r="H14" s="161"/>
    </row>
    <row r="15" spans="1:8" ht="28.5" customHeight="1">
      <c r="A15" s="81" t="s">
        <v>90</v>
      </c>
      <c r="B15" s="82" t="s">
        <v>258</v>
      </c>
      <c r="C15" s="83" t="s">
        <v>6</v>
      </c>
      <c r="D15" s="84">
        <f>'Приложение 1'!D17</f>
        <v>13639437.6</v>
      </c>
      <c r="E15" s="82">
        <f>'Приложение 1'!E17</f>
        <v>8590396.8</v>
      </c>
      <c r="F15" s="97">
        <f aca="true" t="shared" si="0" ref="F15:F20">D15/E15*100</f>
        <v>158.77540837228844</v>
      </c>
      <c r="G15" s="94" t="s">
        <v>207</v>
      </c>
      <c r="H15" s="162"/>
    </row>
    <row r="16" spans="1:8" ht="30.75" customHeight="1">
      <c r="A16" s="81" t="s">
        <v>92</v>
      </c>
      <c r="B16" s="82" t="s">
        <v>259</v>
      </c>
      <c r="C16" s="83" t="s">
        <v>6</v>
      </c>
      <c r="D16" s="84">
        <f>'Приложение 1'!D65</f>
        <v>4765159.9</v>
      </c>
      <c r="E16" s="82">
        <f>'Приложение 1'!E65</f>
        <v>5189516.1</v>
      </c>
      <c r="F16" s="97">
        <f t="shared" si="0"/>
        <v>91.82281754555113</v>
      </c>
      <c r="G16" s="94" t="s">
        <v>207</v>
      </c>
      <c r="H16" s="162"/>
    </row>
    <row r="17" spans="1:8" ht="30">
      <c r="A17" s="81" t="s">
        <v>93</v>
      </c>
      <c r="B17" s="82" t="s">
        <v>260</v>
      </c>
      <c r="C17" s="85" t="s">
        <v>6</v>
      </c>
      <c r="D17" s="86">
        <f>'Приложение 1'!D105</f>
        <v>376021</v>
      </c>
      <c r="E17" s="87">
        <f>'Приложение 1'!E105</f>
        <v>552151</v>
      </c>
      <c r="F17" s="97">
        <f t="shared" si="0"/>
        <v>68.10111726683462</v>
      </c>
      <c r="G17" s="94" t="s">
        <v>207</v>
      </c>
      <c r="H17" s="162"/>
    </row>
    <row r="18" spans="1:8" ht="30" customHeight="1">
      <c r="A18" s="81" t="s">
        <v>94</v>
      </c>
      <c r="B18" s="82" t="s">
        <v>261</v>
      </c>
      <c r="C18" s="85" t="s">
        <v>6</v>
      </c>
      <c r="D18" s="86">
        <f>'Приложение 1'!D119</f>
        <v>29100.4</v>
      </c>
      <c r="E18" s="87">
        <f>'Приложение 1'!E119</f>
        <v>65369.1</v>
      </c>
      <c r="F18" s="97">
        <f t="shared" si="0"/>
        <v>44.51705775358694</v>
      </c>
      <c r="G18" s="94" t="s">
        <v>207</v>
      </c>
      <c r="H18" s="162"/>
    </row>
    <row r="19" spans="1:8" ht="15">
      <c r="A19" s="81" t="s">
        <v>95</v>
      </c>
      <c r="B19" s="82" t="s">
        <v>205</v>
      </c>
      <c r="C19" s="88" t="s">
        <v>6</v>
      </c>
      <c r="D19" s="86">
        <f>'Приложение 1'!D131</f>
        <v>6754081</v>
      </c>
      <c r="E19" s="87">
        <f>'Приложение 1'!E131</f>
        <v>5478220</v>
      </c>
      <c r="F19" s="97">
        <f t="shared" si="0"/>
        <v>123.2896999390313</v>
      </c>
      <c r="G19" s="94" t="s">
        <v>207</v>
      </c>
      <c r="H19" s="162"/>
    </row>
    <row r="20" spans="1:8" ht="30">
      <c r="A20" s="89" t="s">
        <v>96</v>
      </c>
      <c r="B20" s="90" t="s">
        <v>262</v>
      </c>
      <c r="C20" s="91" t="s">
        <v>6</v>
      </c>
      <c r="D20" s="92">
        <f>'Приложение 1'!D137</f>
        <v>2560.7</v>
      </c>
      <c r="E20" s="93">
        <f>'Приложение 1'!E137</f>
        <v>0</v>
      </c>
      <c r="F20" s="98" t="e">
        <f t="shared" si="0"/>
        <v>#DIV/0!</v>
      </c>
      <c r="G20" s="95" t="s">
        <v>207</v>
      </c>
      <c r="H20" s="163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6" t="s">
        <v>265</v>
      </c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60"/>
      <c r="B24" s="60"/>
      <c r="C24" s="60"/>
      <c r="D24" s="60"/>
      <c r="E24" s="60"/>
      <c r="F24" s="60"/>
      <c r="G24" s="60"/>
    </row>
    <row r="25" spans="1:7" ht="14.25">
      <c r="A25" s="26" t="s">
        <v>281</v>
      </c>
      <c r="B25" s="21"/>
      <c r="C25" s="21"/>
      <c r="D25" s="21"/>
      <c r="E25" s="21"/>
      <c r="F25" s="21"/>
      <c r="G25" s="21"/>
    </row>
    <row r="26" spans="1:7" s="26" customFormat="1" ht="12.75">
      <c r="A26" s="22" t="s">
        <v>282</v>
      </c>
      <c r="B26" s="23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53" sqref="A53"/>
    </sheetView>
  </sheetViews>
  <sheetFormatPr defaultColWidth="9.00390625" defaultRowHeight="12.75"/>
  <cols>
    <col min="1" max="1" width="40.75390625" style="71" customWidth="1"/>
    <col min="2" max="3" width="16.75390625" style="71" customWidth="1"/>
    <col min="4" max="16384" width="9.125" style="71" customWidth="1"/>
  </cols>
  <sheetData>
    <row r="1" spans="2:3" ht="42" customHeight="1">
      <c r="B1" s="168" t="s">
        <v>208</v>
      </c>
      <c r="C1" s="168"/>
    </row>
    <row r="2" spans="1:3" ht="51" customHeight="1">
      <c r="A2" s="165" t="s">
        <v>209</v>
      </c>
      <c r="B2" s="165"/>
      <c r="C2" s="165"/>
    </row>
    <row r="3" spans="1:3" ht="15">
      <c r="A3" s="166" t="s">
        <v>210</v>
      </c>
      <c r="B3" s="167" t="s">
        <v>211</v>
      </c>
      <c r="C3" s="167"/>
    </row>
    <row r="4" spans="1:3" ht="15">
      <c r="A4" s="166"/>
      <c r="B4" s="72" t="s">
        <v>212</v>
      </c>
      <c r="C4" s="72" t="s">
        <v>213</v>
      </c>
    </row>
    <row r="5" spans="1:3" ht="15">
      <c r="A5" s="73" t="s">
        <v>214</v>
      </c>
      <c r="B5" s="74">
        <v>106.17731360243714</v>
      </c>
      <c r="C5" s="75">
        <f aca="true" t="shared" si="0" ref="C5:C48">B5+0.6</f>
        <v>106.77731360243713</v>
      </c>
    </row>
    <row r="6" spans="1:3" ht="15">
      <c r="A6" s="73" t="s">
        <v>215</v>
      </c>
      <c r="B6" s="74">
        <v>108.04151532204429</v>
      </c>
      <c r="C6" s="75">
        <f t="shared" si="0"/>
        <v>108.64151532204428</v>
      </c>
    </row>
    <row r="7" spans="1:3" ht="15">
      <c r="A7" s="73" t="s">
        <v>216</v>
      </c>
      <c r="B7" s="74">
        <v>110.22442182792047</v>
      </c>
      <c r="C7" s="75">
        <f t="shared" si="0"/>
        <v>110.82442182792046</v>
      </c>
    </row>
    <row r="8" spans="1:3" ht="15">
      <c r="A8" s="73" t="s">
        <v>217</v>
      </c>
      <c r="B8" s="74">
        <v>104.68508094645543</v>
      </c>
      <c r="C8" s="75">
        <f t="shared" si="0"/>
        <v>105.28508094645542</v>
      </c>
    </row>
    <row r="9" spans="1:3" ht="15">
      <c r="A9" s="73" t="s">
        <v>218</v>
      </c>
      <c r="B9" s="74">
        <v>105.93614778989226</v>
      </c>
      <c r="C9" s="75">
        <f t="shared" si="0"/>
        <v>106.53614778989225</v>
      </c>
    </row>
    <row r="10" spans="1:3" ht="15">
      <c r="A10" s="73" t="s">
        <v>219</v>
      </c>
      <c r="B10" s="74">
        <v>106.05963891572378</v>
      </c>
      <c r="C10" s="75">
        <f t="shared" si="0"/>
        <v>106.65963891572378</v>
      </c>
    </row>
    <row r="11" spans="1:3" ht="15">
      <c r="A11" s="73" t="s">
        <v>220</v>
      </c>
      <c r="B11" s="74">
        <v>105.06183781959089</v>
      </c>
      <c r="C11" s="75">
        <f t="shared" si="0"/>
        <v>105.66183781959089</v>
      </c>
    </row>
    <row r="12" spans="1:3" ht="15">
      <c r="A12" s="73" t="s">
        <v>221</v>
      </c>
      <c r="B12" s="74">
        <v>107.3458137727327</v>
      </c>
      <c r="C12" s="75">
        <f t="shared" si="0"/>
        <v>107.94581377273269</v>
      </c>
    </row>
    <row r="13" spans="1:3" ht="15">
      <c r="A13" s="73" t="s">
        <v>222</v>
      </c>
      <c r="B13" s="74">
        <v>107.31282876089277</v>
      </c>
      <c r="C13" s="75">
        <f t="shared" si="0"/>
        <v>107.91282876089276</v>
      </c>
    </row>
    <row r="14" spans="1:3" ht="15">
      <c r="A14" s="73" t="s">
        <v>223</v>
      </c>
      <c r="B14" s="74">
        <v>104.70268608170868</v>
      </c>
      <c r="C14" s="75">
        <f t="shared" si="0"/>
        <v>105.30268608170867</v>
      </c>
    </row>
    <row r="15" spans="1:3" ht="15">
      <c r="A15" s="73" t="s">
        <v>224</v>
      </c>
      <c r="B15" s="74">
        <v>105.59238126451413</v>
      </c>
      <c r="C15" s="75">
        <f t="shared" si="0"/>
        <v>106.19238126451413</v>
      </c>
    </row>
    <row r="16" spans="1:3" ht="15">
      <c r="A16" s="73" t="s">
        <v>225</v>
      </c>
      <c r="B16" s="74">
        <v>104.1440125182913</v>
      </c>
      <c r="C16" s="75">
        <f t="shared" si="0"/>
        <v>104.7440125182913</v>
      </c>
    </row>
    <row r="17" spans="1:3" ht="15">
      <c r="A17" s="73" t="s">
        <v>226</v>
      </c>
      <c r="B17" s="74">
        <v>105.56078472023911</v>
      </c>
      <c r="C17" s="75">
        <f t="shared" si="0"/>
        <v>106.1607847202391</v>
      </c>
    </row>
    <row r="18" spans="1:3" ht="15">
      <c r="A18" s="73" t="s">
        <v>227</v>
      </c>
      <c r="B18" s="74">
        <v>107.2012558643061</v>
      </c>
      <c r="C18" s="75">
        <f t="shared" si="0"/>
        <v>107.8012558643061</v>
      </c>
    </row>
    <row r="19" spans="1:3" ht="15">
      <c r="A19" s="73" t="s">
        <v>228</v>
      </c>
      <c r="B19" s="74">
        <v>105.3546635909733</v>
      </c>
      <c r="C19" s="75">
        <f t="shared" si="0"/>
        <v>105.9546635909733</v>
      </c>
    </row>
    <row r="20" spans="1:3" ht="15">
      <c r="A20" s="73" t="s">
        <v>229</v>
      </c>
      <c r="B20" s="74">
        <v>104.43541192984765</v>
      </c>
      <c r="C20" s="75">
        <f t="shared" si="0"/>
        <v>105.03541192984764</v>
      </c>
    </row>
    <row r="21" spans="1:3" ht="15">
      <c r="A21" s="73" t="s">
        <v>230</v>
      </c>
      <c r="B21" s="74">
        <v>105.97317827927561</v>
      </c>
      <c r="C21" s="75">
        <f t="shared" si="0"/>
        <v>106.57317827927561</v>
      </c>
    </row>
    <row r="22" spans="1:3" ht="15">
      <c r="A22" s="73" t="s">
        <v>231</v>
      </c>
      <c r="B22" s="74">
        <v>104.28048163478722</v>
      </c>
      <c r="C22" s="75">
        <f t="shared" si="0"/>
        <v>104.88048163478722</v>
      </c>
    </row>
    <row r="23" spans="1:3" ht="15">
      <c r="A23" s="73" t="s">
        <v>232</v>
      </c>
      <c r="B23" s="74">
        <v>105.30498715295703</v>
      </c>
      <c r="C23" s="75">
        <f t="shared" si="0"/>
        <v>105.90498715295702</v>
      </c>
    </row>
    <row r="24" spans="1:3" ht="15">
      <c r="A24" s="73" t="s">
        <v>233</v>
      </c>
      <c r="B24" s="74">
        <v>105.7686373274137</v>
      </c>
      <c r="C24" s="75">
        <f t="shared" si="0"/>
        <v>106.3686373274137</v>
      </c>
    </row>
    <row r="25" spans="1:3" ht="15">
      <c r="A25" s="73" t="s">
        <v>234</v>
      </c>
      <c r="B25" s="74">
        <v>106.34896043424371</v>
      </c>
      <c r="C25" s="75">
        <f t="shared" si="0"/>
        <v>106.9489604342437</v>
      </c>
    </row>
    <row r="26" spans="1:3" ht="15">
      <c r="A26" s="73" t="s">
        <v>235</v>
      </c>
      <c r="B26" s="74">
        <v>109.29437006857066</v>
      </c>
      <c r="C26" s="75">
        <f t="shared" si="0"/>
        <v>109.89437006857065</v>
      </c>
    </row>
    <row r="27" spans="1:3" ht="15">
      <c r="A27" s="73" t="s">
        <v>236</v>
      </c>
      <c r="B27" s="74">
        <v>108.01199349875195</v>
      </c>
      <c r="C27" s="75">
        <f t="shared" si="0"/>
        <v>108.61199349875194</v>
      </c>
    </row>
    <row r="28" spans="1:3" ht="15">
      <c r="A28" s="73" t="s">
        <v>237</v>
      </c>
      <c r="B28" s="74">
        <v>104.79508376407554</v>
      </c>
      <c r="C28" s="75">
        <f t="shared" si="0"/>
        <v>105.39508376407554</v>
      </c>
    </row>
    <row r="29" spans="1:3" ht="15">
      <c r="A29" s="73" t="s">
        <v>238</v>
      </c>
      <c r="B29" s="74">
        <v>106.69758324292431</v>
      </c>
      <c r="C29" s="75">
        <f t="shared" si="0"/>
        <v>107.2975832429243</v>
      </c>
    </row>
    <row r="30" spans="1:3" ht="15">
      <c r="A30" s="73" t="s">
        <v>239</v>
      </c>
      <c r="B30" s="74">
        <v>106.16538240240412</v>
      </c>
      <c r="C30" s="75">
        <f t="shared" si="0"/>
        <v>106.76538240240411</v>
      </c>
    </row>
    <row r="31" spans="1:3" ht="15">
      <c r="A31" s="73" t="s">
        <v>240</v>
      </c>
      <c r="B31" s="74">
        <v>104.03647733527039</v>
      </c>
      <c r="C31" s="75">
        <f t="shared" si="0"/>
        <v>104.63647733527038</v>
      </c>
    </row>
    <row r="32" spans="1:3" ht="15">
      <c r="A32" s="73" t="s">
        <v>241</v>
      </c>
      <c r="B32" s="74">
        <v>109.33834821602007</v>
      </c>
      <c r="C32" s="75">
        <f t="shared" si="0"/>
        <v>109.93834821602006</v>
      </c>
    </row>
    <row r="33" spans="1:3" ht="15">
      <c r="A33" s="73" t="s">
        <v>242</v>
      </c>
      <c r="B33" s="74">
        <v>107.12508304362652</v>
      </c>
      <c r="C33" s="75">
        <f t="shared" si="0"/>
        <v>107.72508304362651</v>
      </c>
    </row>
    <row r="34" spans="1:3" ht="15">
      <c r="A34" s="73" t="s">
        <v>243</v>
      </c>
      <c r="B34" s="74">
        <v>108.33355604632568</v>
      </c>
      <c r="C34" s="75">
        <f t="shared" si="0"/>
        <v>108.93355604632568</v>
      </c>
    </row>
    <row r="35" spans="1:3" ht="15">
      <c r="A35" s="73" t="s">
        <v>244</v>
      </c>
      <c r="B35" s="74">
        <v>105.59516295613606</v>
      </c>
      <c r="C35" s="75">
        <f t="shared" si="0"/>
        <v>106.19516295613606</v>
      </c>
    </row>
    <row r="36" spans="1:3" ht="15">
      <c r="A36" s="73" t="s">
        <v>245</v>
      </c>
      <c r="B36" s="74">
        <v>107.76258241318367</v>
      </c>
      <c r="C36" s="75">
        <f t="shared" si="0"/>
        <v>108.36258241318366</v>
      </c>
    </row>
    <row r="37" spans="1:3" ht="15">
      <c r="A37" s="73" t="s">
        <v>246</v>
      </c>
      <c r="B37" s="74">
        <v>106.52152039881241</v>
      </c>
      <c r="C37" s="75">
        <f t="shared" si="0"/>
        <v>107.12152039881241</v>
      </c>
    </row>
    <row r="38" spans="1:3" ht="15">
      <c r="A38" s="73" t="s">
        <v>247</v>
      </c>
      <c r="B38" s="74">
        <v>103.53974423069383</v>
      </c>
      <c r="C38" s="75">
        <f t="shared" si="0"/>
        <v>104.13974423069382</v>
      </c>
    </row>
    <row r="39" spans="1:3" ht="15">
      <c r="A39" s="73" t="s">
        <v>248</v>
      </c>
      <c r="B39" s="74">
        <v>111.61992301611868</v>
      </c>
      <c r="C39" s="75">
        <f t="shared" si="0"/>
        <v>112.21992301611867</v>
      </c>
    </row>
    <row r="40" spans="1:3" ht="15">
      <c r="A40" s="73" t="s">
        <v>249</v>
      </c>
      <c r="B40" s="74">
        <v>106.08413298168797</v>
      </c>
      <c r="C40" s="75">
        <f t="shared" si="0"/>
        <v>106.68413298168797</v>
      </c>
    </row>
    <row r="41" spans="1:3" ht="15">
      <c r="A41" s="73" t="s">
        <v>250</v>
      </c>
      <c r="B41" s="74">
        <v>104.79588701117596</v>
      </c>
      <c r="C41" s="75">
        <f t="shared" si="0"/>
        <v>105.39588701117596</v>
      </c>
    </row>
    <row r="42" spans="1:3" ht="15">
      <c r="A42" s="73" t="s">
        <v>251</v>
      </c>
      <c r="B42" s="74">
        <v>105.94755246440928</v>
      </c>
      <c r="C42" s="75">
        <f t="shared" si="0"/>
        <v>106.54755246440928</v>
      </c>
    </row>
    <row r="43" spans="1:3" ht="15">
      <c r="A43" s="73" t="s">
        <v>252</v>
      </c>
      <c r="B43" s="74">
        <v>106.71462201379451</v>
      </c>
      <c r="C43" s="75">
        <f t="shared" si="0"/>
        <v>107.3146220137945</v>
      </c>
    </row>
    <row r="44" spans="1:3" ht="15">
      <c r="A44" s="73" t="s">
        <v>253</v>
      </c>
      <c r="B44" s="74">
        <v>104.62851574386897</v>
      </c>
      <c r="C44" s="75">
        <f t="shared" si="0"/>
        <v>105.22851574386897</v>
      </c>
    </row>
    <row r="45" spans="1:3" ht="15">
      <c r="A45" s="73" t="s">
        <v>254</v>
      </c>
      <c r="B45" s="74">
        <v>103.60559848031184</v>
      </c>
      <c r="C45" s="75">
        <f t="shared" si="0"/>
        <v>104.20559848031183</v>
      </c>
    </row>
    <row r="46" spans="1:3" ht="15">
      <c r="A46" s="73" t="s">
        <v>255</v>
      </c>
      <c r="B46" s="74">
        <v>105.92258924112348</v>
      </c>
      <c r="C46" s="75">
        <f t="shared" si="0"/>
        <v>106.52258924112347</v>
      </c>
    </row>
    <row r="47" spans="1:3" ht="15">
      <c r="A47" s="73" t="s">
        <v>256</v>
      </c>
      <c r="B47" s="74">
        <v>107.29939276181382</v>
      </c>
      <c r="C47" s="75">
        <f t="shared" si="0"/>
        <v>107.89939276181381</v>
      </c>
    </row>
    <row r="48" spans="1:3" ht="15">
      <c r="A48" s="73" t="s">
        <v>257</v>
      </c>
      <c r="B48" s="74">
        <v>114.83916867885478</v>
      </c>
      <c r="C48" s="75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2356-00258</cp:lastModifiedBy>
  <cp:lastPrinted>2022-11-03T11:45:40Z</cp:lastPrinted>
  <dcterms:created xsi:type="dcterms:W3CDTF">2004-12-27T07:54:16Z</dcterms:created>
  <dcterms:modified xsi:type="dcterms:W3CDTF">2022-11-07T08:09:50Z</dcterms:modified>
  <cp:category/>
  <cp:version/>
  <cp:contentType/>
  <cp:contentStatus/>
</cp:coreProperties>
</file>