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'Лист3'!$A$1:$K$1590</definedName>
  </definedNames>
  <calcPr fullCalcOnLoad="1"/>
</workbook>
</file>

<file path=xl/sharedStrings.xml><?xml version="1.0" encoding="utf-8"?>
<sst xmlns="http://schemas.openxmlformats.org/spreadsheetml/2006/main" count="1238" uniqueCount="506">
  <si>
    <t>Обустройство детских игровых площадок на территории Кирпильского сельского поселения</t>
  </si>
  <si>
    <t>Реконструкция водопроводных сетей и объектов водоотведения Суворовского сельского поселения</t>
  </si>
  <si>
    <t>2.3</t>
  </si>
  <si>
    <t>2.2</t>
  </si>
  <si>
    <t>Обустройство детских игровых площадок на территории Суворовского сельского поселения</t>
  </si>
  <si>
    <t>Усть-Лабинский район (Суворовское сельское поселение)</t>
  </si>
  <si>
    <t>Модедернизация системы наружного освещения Суворовского сельского поселения</t>
  </si>
  <si>
    <t>Усть-Лабинский район (Суворовское сельское  поселение)</t>
  </si>
  <si>
    <t>Создание и развитие сети МФЦ в сельских поселениях МО Усть-Лабинский район</t>
  </si>
  <si>
    <t>1.9</t>
  </si>
  <si>
    <t>Газификация Братского сельского поселения</t>
  </si>
  <si>
    <t>Усть-Лабинский район (Братского сельское   поселение)</t>
  </si>
  <si>
    <t>Реконструкция водопроводных сетей и объектов водоотведения Братского сельского поселения</t>
  </si>
  <si>
    <t>Усть-Лабинский район (Братское  сельское поселение)</t>
  </si>
  <si>
    <t>2.4</t>
  </si>
  <si>
    <t>Обустройство детских игровых площадок на территории Братского сельского поселения</t>
  </si>
  <si>
    <t>Усть-Лабинский район (Братское сельское поселение)</t>
  </si>
  <si>
    <t>Модедернизация системы наружного освещения Братского сельского поселения</t>
  </si>
  <si>
    <t>Усть-Лабинский район (Братское сельское  поселение)</t>
  </si>
  <si>
    <t>2.0</t>
  </si>
  <si>
    <t>Газификация Вимовского сельского поселения</t>
  </si>
  <si>
    <t>Усть-Лабинский район (Вимовское сельское   поселение)</t>
  </si>
  <si>
    <t>Реконструкция водопроводных сетей и объектов водоотведения Вимовского сельского поселения</t>
  </si>
  <si>
    <t>Усть-Лабинский район (Вимовское  сельское поселение)</t>
  </si>
  <si>
    <t>Реконструкция и строительство тротуаров на территории Вимовского сельского поселения</t>
  </si>
  <si>
    <t>Усть-Лабинский район (Вимовское сельское  поселение)</t>
  </si>
  <si>
    <t>2.5</t>
  </si>
  <si>
    <t>Обустройство детских игровых площадок на территории Вимовского сельского поселения</t>
  </si>
  <si>
    <t>Усть-Лабинский район (Вимовское сельское поселение)</t>
  </si>
  <si>
    <r>
      <t xml:space="preserve">2013-  № 14, 16, 23;                </t>
    </r>
    <r>
      <rPr>
        <b/>
        <sz val="9"/>
        <rFont val="Times New Roman"/>
        <family val="1"/>
      </rPr>
      <t>2015*</t>
    </r>
    <r>
      <rPr>
        <sz val="9"/>
        <rFont val="Times New Roman"/>
        <family val="1"/>
      </rPr>
      <t xml:space="preserve"> -  7,12,31,37, потребность 4900 т.р.</t>
    </r>
  </si>
  <si>
    <r>
      <t>2013 -№ 16, 19, 26, 28, 31, 35, 39;</t>
    </r>
    <r>
      <rPr>
        <b/>
        <sz val="9"/>
        <rFont val="Times New Roman"/>
        <family val="1"/>
      </rPr>
      <t xml:space="preserve"> 2014*</t>
    </r>
    <r>
      <rPr>
        <sz val="9"/>
        <rFont val="Times New Roman"/>
        <family val="1"/>
      </rPr>
      <t xml:space="preserve"> - 10,11,14,20,24,29,41,50     потребность 8000 т.р.</t>
    </r>
  </si>
  <si>
    <r>
      <t xml:space="preserve">2013 - № 36; </t>
    </r>
    <r>
      <rPr>
        <b/>
        <sz val="8"/>
        <rFont val="Times New Roman"/>
        <family val="1"/>
      </rPr>
      <t>2015</t>
    </r>
    <r>
      <rPr>
        <sz val="8"/>
        <rFont val="Times New Roman"/>
        <family val="1"/>
      </rPr>
      <t xml:space="preserve"> - № 1, 3;</t>
    </r>
    <r>
      <rPr>
        <b/>
        <sz val="8"/>
        <rFont val="Times New Roman"/>
        <family val="1"/>
      </rPr>
      <t xml:space="preserve"> 2016</t>
    </r>
    <r>
      <rPr>
        <sz val="8"/>
        <rFont val="Times New Roman"/>
        <family val="1"/>
      </rPr>
      <t xml:space="preserve"> -№ 19 потребность </t>
    </r>
    <r>
      <rPr>
        <sz val="10"/>
        <rFont val="Calibri"/>
        <family val="2"/>
      </rPr>
      <t>5180 т.р.</t>
    </r>
  </si>
  <si>
    <r>
      <t>2014 - № 37, 41;</t>
    </r>
    <r>
      <rPr>
        <b/>
        <sz val="8"/>
        <rFont val="Times New Roman"/>
        <family val="1"/>
      </rPr>
      <t xml:space="preserve"> 201</t>
    </r>
    <r>
      <rPr>
        <sz val="8"/>
        <rFont val="Times New Roman"/>
        <family val="1"/>
      </rPr>
      <t xml:space="preserve">5* -  4, 9, 11, 10, 19, 20; </t>
    </r>
    <r>
      <rPr>
        <b/>
        <sz val="8"/>
        <rFont val="Times New Roman"/>
        <family val="1"/>
      </rPr>
      <t xml:space="preserve"> 2016*</t>
    </r>
    <r>
      <rPr>
        <sz val="8"/>
        <rFont val="Times New Roman"/>
        <family val="1"/>
      </rPr>
      <t xml:space="preserve"> - 26, 28, 29, 31, 39  потребность 8330 т.р.</t>
    </r>
  </si>
  <si>
    <r>
      <t>2014 -  1, 21, 20, 5, 36;</t>
    </r>
    <r>
      <rPr>
        <b/>
        <sz val="8"/>
        <rFont val="Times New Roman"/>
        <family val="1"/>
      </rPr>
      <t xml:space="preserve"> 2015</t>
    </r>
    <r>
      <rPr>
        <sz val="8"/>
        <rFont val="Times New Roman"/>
        <family val="1"/>
      </rPr>
      <t xml:space="preserve"> - 4, 12, 13, 18, 17, 8;</t>
    </r>
    <r>
      <rPr>
        <b/>
        <sz val="8"/>
        <rFont val="Times New Roman"/>
        <family val="1"/>
      </rPr>
      <t xml:space="preserve"> 2016</t>
    </r>
    <r>
      <rPr>
        <sz val="8"/>
        <rFont val="Times New Roman"/>
        <family val="1"/>
      </rPr>
      <t xml:space="preserve"> -  15, 19, 22, 25; </t>
    </r>
    <r>
      <rPr>
        <b/>
        <sz val="8"/>
        <rFont val="Times New Roman"/>
        <family val="1"/>
      </rPr>
      <t>2017 - 26, 27 потребность 49610 т.р.</t>
    </r>
  </si>
  <si>
    <r>
      <t xml:space="preserve">2013 - 5,10; </t>
    </r>
    <r>
      <rPr>
        <b/>
        <sz val="8"/>
        <rFont val="Times New Roman"/>
        <family val="1"/>
      </rPr>
      <t>2014</t>
    </r>
    <r>
      <rPr>
        <sz val="8"/>
        <rFont val="Times New Roman"/>
        <family val="1"/>
      </rPr>
      <t xml:space="preserve"> - 1, 12, 14, 22, 20;</t>
    </r>
    <r>
      <rPr>
        <b/>
        <sz val="8"/>
        <rFont val="Times New Roman"/>
        <family val="1"/>
      </rPr>
      <t xml:space="preserve"> 2015</t>
    </r>
    <r>
      <rPr>
        <sz val="8"/>
        <rFont val="Times New Roman"/>
        <family val="1"/>
      </rPr>
      <t xml:space="preserve"> - 4, 13, 15, 23, 7; </t>
    </r>
    <r>
      <rPr>
        <b/>
        <sz val="8"/>
        <rFont val="Times New Roman"/>
        <family val="1"/>
      </rPr>
      <t>2016 - 18, 21, 26, 8 потребность 41650 т.р.</t>
    </r>
  </si>
  <si>
    <r>
      <t xml:space="preserve">2015 - 10, 36, 19, 5; </t>
    </r>
    <r>
      <rPr>
        <b/>
        <sz val="8"/>
        <rFont val="Times New Roman"/>
        <family val="1"/>
      </rPr>
      <t>2016</t>
    </r>
    <r>
      <rPr>
        <sz val="8"/>
        <rFont val="Times New Roman"/>
        <family val="1"/>
      </rPr>
      <t xml:space="preserve"> - 13, 11, 7; </t>
    </r>
    <r>
      <rPr>
        <b/>
        <sz val="8"/>
        <rFont val="Times New Roman"/>
        <family val="1"/>
      </rPr>
      <t>2017</t>
    </r>
    <r>
      <rPr>
        <sz val="8"/>
        <rFont val="Times New Roman"/>
        <family val="1"/>
      </rPr>
      <t xml:space="preserve"> -</t>
    </r>
    <r>
      <rPr>
        <sz val="11"/>
        <rFont val="Calibri"/>
        <family val="2"/>
      </rPr>
      <t xml:space="preserve"> 12, 18 потребность 45000 т.р.</t>
    </r>
  </si>
  <si>
    <r>
      <t xml:space="preserve">2014 - 36;                     </t>
    </r>
    <r>
      <rPr>
        <b/>
        <sz val="8"/>
        <rFont val="Times New Roman"/>
        <family val="1"/>
      </rPr>
      <t xml:space="preserve"> 2015</t>
    </r>
    <r>
      <rPr>
        <sz val="8"/>
        <rFont val="Times New Roman"/>
        <family val="1"/>
      </rPr>
      <t xml:space="preserve"> - 19,7;</t>
    </r>
    <r>
      <rPr>
        <b/>
        <sz val="8"/>
        <rFont val="Times New Roman"/>
        <family val="1"/>
      </rPr>
      <t xml:space="preserve">                     2016 - 11,1</t>
    </r>
  </si>
  <si>
    <r>
      <t xml:space="preserve">2016 - № 1, 4, 6, 36,7, 8, 9, 10, 11 ,12 ,13 ,14 ,15 ,16, 17, 18, 19,20 21, 22, 23, 24, 25; </t>
    </r>
    <r>
      <rPr>
        <b/>
        <sz val="8"/>
        <rFont val="Times New Roman"/>
        <family val="1"/>
      </rPr>
      <t>2017 - 26,27,28,31,3,5 потребность 78300 т.р.</t>
    </r>
  </si>
  <si>
    <r>
      <t xml:space="preserve">2013 - 22,28; </t>
    </r>
    <r>
      <rPr>
        <b/>
        <sz val="8"/>
        <rFont val="Times New Roman"/>
        <family val="1"/>
      </rPr>
      <t>2014</t>
    </r>
    <r>
      <rPr>
        <sz val="8"/>
        <rFont val="Times New Roman"/>
        <family val="1"/>
      </rPr>
      <t xml:space="preserve"> - 9, 19, 17, 18; </t>
    </r>
    <r>
      <rPr>
        <b/>
        <sz val="8"/>
        <rFont val="Times New Roman"/>
        <family val="1"/>
      </rPr>
      <t>2015</t>
    </r>
    <r>
      <rPr>
        <sz val="8"/>
        <rFont val="Times New Roman"/>
        <family val="1"/>
      </rPr>
      <t xml:space="preserve"> - 8, 10, 21 п</t>
    </r>
    <r>
      <rPr>
        <sz val="10"/>
        <rFont val="Calibri"/>
        <family val="2"/>
      </rPr>
      <t>отребность 8544 т.р.</t>
    </r>
  </si>
  <si>
    <r>
      <t>2014 - 15, 10, 7, 23;</t>
    </r>
    <r>
      <rPr>
        <b/>
        <sz val="8"/>
        <rFont val="Times New Roman"/>
        <family val="1"/>
      </rPr>
      <t xml:space="preserve"> 2015</t>
    </r>
    <r>
      <rPr>
        <sz val="8"/>
        <rFont val="Times New Roman"/>
        <family val="1"/>
      </rPr>
      <t xml:space="preserve">- 19, 20, 36, 12; </t>
    </r>
    <r>
      <rPr>
        <b/>
        <sz val="8"/>
        <rFont val="Times New Roman"/>
        <family val="1"/>
      </rPr>
      <t>2016</t>
    </r>
    <r>
      <rPr>
        <sz val="8"/>
        <rFont val="Times New Roman"/>
        <family val="1"/>
      </rPr>
      <t xml:space="preserve"> - 13, 16, 18, 21; </t>
    </r>
    <r>
      <rPr>
        <b/>
        <sz val="8"/>
        <rFont val="Times New Roman"/>
        <family val="1"/>
      </rPr>
      <t>2017 - 22, 1, 11 потребность 33000 т.р.</t>
    </r>
  </si>
  <si>
    <r>
      <t>2013 -  № 9, 10, 11, 15, 17, 20, 23, 25, 28;</t>
    </r>
    <r>
      <rPr>
        <b/>
        <sz val="8"/>
        <rFont val="Times New Roman"/>
        <family val="1"/>
      </rPr>
      <t xml:space="preserve"> 2014</t>
    </r>
    <r>
      <rPr>
        <sz val="8"/>
        <rFont val="Times New Roman"/>
        <family val="1"/>
      </rPr>
      <t xml:space="preserve"> -  12, 13, 16, 18, 22, 27, 31 потребность 14000 т.р.</t>
    </r>
  </si>
  <si>
    <r>
      <t>2013 -  № 9, 10, 11, 15, 17, 20, 23, 25, 28;</t>
    </r>
    <r>
      <rPr>
        <b/>
        <sz val="8"/>
        <rFont val="Times New Roman"/>
        <family val="1"/>
      </rPr>
      <t xml:space="preserve"> 2014 -  12, 13, 16, 18, 22, 27, 31 потребность 14000 т.р.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</si>
  <si>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Обеспечение доступности жилья</t>
    </r>
  </si>
  <si>
    <r>
      <t>8.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Архитектура и градостроительство</t>
    </r>
  </si>
  <si>
    <t>Строительство и реконструкция дорог местного значения Ленинского сельского поселения</t>
  </si>
  <si>
    <t>Модедернизация системы наружного освещения Вимовского сельского поселения</t>
  </si>
  <si>
    <t>Реконструкция водопроводных сетей и объектов водоотведения Восточного сельского поселения</t>
  </si>
  <si>
    <t>Усть-Лабинский район (Восточное  сельское поселение)</t>
  </si>
  <si>
    <t>Реконструкция и строительство тротуаров на территории Восточного сельского поселения</t>
  </si>
  <si>
    <t>Усть-Лабинский район (Восточное сельское  поселение)</t>
  </si>
  <si>
    <t>Обустройство детских игровых площадок на территории Востчного сельского поселения</t>
  </si>
  <si>
    <t>Усть-Лабинский район (Восточное сельское поселение)</t>
  </si>
  <si>
    <t>Модедернизация системы наружного освещения Восточного сельского поселения</t>
  </si>
  <si>
    <t>Комплексное развитие систем коммунальной инфраструктуры Восточного сельского поселения</t>
  </si>
  <si>
    <t>Восточное сельское поселение</t>
  </si>
  <si>
    <t>Усть-Лабинский район (Воронежское  сельское поселение)</t>
  </si>
  <si>
    <t>Обустройство детских игровых площадок на территории Воронежского сельского поселения</t>
  </si>
  <si>
    <t>Усть-Лабинский район (Воронежское сельское поселение)</t>
  </si>
  <si>
    <t>Модедернизация системы наружного освещения Воронежского сельского поселения</t>
  </si>
  <si>
    <t>Реконструкция водопроводных сетей и объектов водоотведения Воронежского сельского поселения</t>
  </si>
  <si>
    <t>Реконструкция водопроводных сетей и объектов водоотведения Ладожского сельского поселения</t>
  </si>
  <si>
    <t>Усть-Лабинский район (Ладожское  сельское поселение)</t>
  </si>
  <si>
    <t>Реконструкция и строительство объектов теплоснабжения Ладожского сельского поселения</t>
  </si>
  <si>
    <t>Реконструкция и строительство тротуаров на территории Ладожского сельского поселения</t>
  </si>
  <si>
    <t>Обустройство детских игровых площадок на территории Ладожского сельского поселения</t>
  </si>
  <si>
    <t>Усть-Лабинский район (Ладожское сельское поселение)</t>
  </si>
  <si>
    <t>Модедернизация системы наружного освещения Ладожского сельского поселения</t>
  </si>
  <si>
    <t>Ремонт дорог местного значения Ладожского сельского поселения</t>
  </si>
  <si>
    <t>Обеспечение безопасности на территории Ладожского сельского поселения</t>
  </si>
  <si>
    <t>Усть-Лабинский район (Ладожское  сельское  поселение)</t>
  </si>
  <si>
    <t>Реконструкция водопроводных сетей и объектов водоотведения Александровского сельского поселения</t>
  </si>
  <si>
    <t>Усть-Лабинский район (Александровское сельское поселение)</t>
  </si>
  <si>
    <t>Реконструкция и строительство тротуаров на территории Александровского сельского поселения</t>
  </si>
  <si>
    <t>Усть-Лабинский район (Александровское сельское  поселение)</t>
  </si>
  <si>
    <t>Обустройство детских игровых площадок на территории Алексанровского сельского поселения</t>
  </si>
  <si>
    <t>Модедернизация системы наружного освещения Александровского сельского поселения</t>
  </si>
  <si>
    <t>Реконструкция водопроводных сетей и объектов водоотведения Некрасовского сельского поселения</t>
  </si>
  <si>
    <t>Усть-Лабинский район (Некрасовское сельское поселение)</t>
  </si>
  <si>
    <t>Реконструкция и строительство тротуаров на территории Некрасовского сельского поселения</t>
  </si>
  <si>
    <t>Усть-Лабинский район (Некрасовское сельское  поселение)</t>
  </si>
  <si>
    <t>Модедернизация системы наружного освещения Некрасовского сельского поселения</t>
  </si>
  <si>
    <t>Реконструкция водопроводных сетей и объектов водоотведения Двубратского сельского поселения</t>
  </si>
  <si>
    <t>Реконструкция и строительство объектов теплоснабжения Двубратского сельского поселения</t>
  </si>
  <si>
    <t>Усть-Лабинский район (Двубратское сельское поселение)</t>
  </si>
  <si>
    <t>Реконструкция и строительство тротуаров на территории Двубратского сельского поселения</t>
  </si>
  <si>
    <t>Обустройство детских игровых площадок на территории Двубратского сельского поселения</t>
  </si>
  <si>
    <t>Обеспечение безопасности на территории Двубратского сельского поселения</t>
  </si>
  <si>
    <t>Газификация Железного сельского поселения</t>
  </si>
  <si>
    <t>Усть-Лабинский район (Железное сельское   поселение)</t>
  </si>
  <si>
    <t>Реконструкция водопроводных сетей и объектов водоотведения Железного сельского поселения</t>
  </si>
  <si>
    <t>Реконструкция и строительство тротуаров на территории Железного сельского поселения</t>
  </si>
  <si>
    <t>Обустройство детских игровых площадок на территории Железного сельского поселения</t>
  </si>
  <si>
    <t>Усть-Лабинский район (Железное сельское поселение)</t>
  </si>
  <si>
    <t>Газификация Новолабинского сельского поселения</t>
  </si>
  <si>
    <t>Усть-Лабинский район (Новолабинское сельское   поселение)</t>
  </si>
  <si>
    <t>Обустройство детских игровых площадок на территории Новолабинского сельского поселения</t>
  </si>
  <si>
    <t>Усть-Лабинский район (Новолабинское сельское поселение)</t>
  </si>
  <si>
    <t>Модедернизация системы наружного освещения Новолабинского сельского поселения</t>
  </si>
  <si>
    <t>Усть-Лабинский район (Новолабинское сельское  поселение)</t>
  </si>
  <si>
    <t>Реконструкция водопроводных сетей и объектов водоотведения Тенгинского сельского поселения</t>
  </si>
  <si>
    <t>Усть-Лабинский район (Тенгинское сельское   поселение)</t>
  </si>
  <si>
    <t>Обустройство детских игровых площадок на территории Тенгинского сельского поселения</t>
  </si>
  <si>
    <t>Усть-Лабинский район (Тенгинское  сельское поселение)</t>
  </si>
  <si>
    <t>Усть-Лабинский район (Тенгинское сельское  поселение)</t>
  </si>
  <si>
    <t>Мероприятия по обеспечению ЧС и стихийных бедствий на территории Тенгинского сельского поселения</t>
  </si>
  <si>
    <t>Реконструкция и строительство тротуаров на территории Усть-Лабинского городского поселения</t>
  </si>
  <si>
    <t>Обустройство детских игровых площадок на территории Усть-Лабинского городского поселения</t>
  </si>
  <si>
    <t>Усть-Лабинский район (Усть-Лабинского городского поселение)</t>
  </si>
  <si>
    <t>Модернизация системы наружного освещения Усть-Лабинского городского поселения</t>
  </si>
  <si>
    <t>Усть-Лабинский район (Усть-Лабинское городское   поселение)</t>
  </si>
  <si>
    <t xml:space="preserve">Подготовка проекта планировки с проектом межевания 305 квартала в восточной части г.Усть-Лабинска </t>
  </si>
  <si>
    <t>Строительство объекта "Система газоснабжения х.Заречного, х. Кубанского и х.Огонек Усть-Лабинского района"</t>
  </si>
  <si>
    <t>Строительство объекта "Система газоснабжения х.Красного и х. Неелинского Усть-Лабинского района"</t>
  </si>
  <si>
    <t>Строительство объекта "Система газоснабжения х.Саратовского и х. Калининского Усть-Лабинского района (2-я очередь)"</t>
  </si>
  <si>
    <t>Строительство объекта "Система газоснабжения х.Свободного Усть-Лабинского района"</t>
  </si>
  <si>
    <t>Укрепление и модернизация материально-технической базы муниципальных учреждений здравоохранения (приобретение оборудования)</t>
  </si>
  <si>
    <t>Усть-Лабинский район (Суворовское  сельское поселение)</t>
  </si>
  <si>
    <t>МБУЗ "ЦРБ Усть-Лабинского района"</t>
  </si>
  <si>
    <t>Усть-Лабинский район (Кирпильскоесельское  поселение)</t>
  </si>
  <si>
    <t>Усть-Лабинский район (Усть-Лабинское городское  поселение, Кирпильское селькое поселение)</t>
  </si>
  <si>
    <t>Приобретение транспортных средств в учреждения дополнительного образования г.Усть-Лабинска</t>
  </si>
  <si>
    <t xml:space="preserve">Капитальный  ремонт кровли МБДОУ №10, 50 пос. Двубратский, 
ст. Некрасовская
</t>
  </si>
  <si>
    <t>Капитальный ремонт канализации и водопровода МБДОУ № 30, 41пос. Вимовец, г. Усть-Лабинск</t>
  </si>
  <si>
    <t>Усть-Лабинский район (Двубратское,Некрасовское сельское  поселение)</t>
  </si>
  <si>
    <t>Усть-Лабинский район (Усть-Лабинское городское  поселение, Вимовское сельское поселение)</t>
  </si>
  <si>
    <t>Капитальный ремонт отопительной системы МБОУ № 28 ст.Воронежская</t>
  </si>
  <si>
    <t>Строительство надворного туалет МАДОУ № 1</t>
  </si>
  <si>
    <t>Строительство детского детского сада на   180 мест в ст.Кирпильской</t>
  </si>
  <si>
    <t>Строительство детского детского сада на 320  мест в г.Усть-Лабинске</t>
  </si>
  <si>
    <t>4.3</t>
  </si>
  <si>
    <t>4.5</t>
  </si>
  <si>
    <t>4.6</t>
  </si>
  <si>
    <t>4.7</t>
  </si>
  <si>
    <t>4.8</t>
  </si>
  <si>
    <t>4.9</t>
  </si>
  <si>
    <t>Управление образованием</t>
  </si>
  <si>
    <t>Усть-Лабинский район</t>
  </si>
  <si>
    <t>Ленинское сельское почселение</t>
  </si>
  <si>
    <t>Отдел культуры</t>
  </si>
  <si>
    <t>2,5</t>
  </si>
  <si>
    <t>2.6</t>
  </si>
  <si>
    <t>МБУ "Служба заказчика"</t>
  </si>
  <si>
    <t>Воронежское сельское поселение</t>
  </si>
  <si>
    <t>Ладожское сельское поселение</t>
  </si>
  <si>
    <t>Некрасовское сельское поселение</t>
  </si>
  <si>
    <t>Двубратское сельское поселение</t>
  </si>
  <si>
    <t>Кирпильское сельское поселение</t>
  </si>
  <si>
    <t>Братское сельское сельское поселение</t>
  </si>
  <si>
    <t>Железное сельское поселение</t>
  </si>
  <si>
    <t>Новолабинское сельское поселение</t>
  </si>
  <si>
    <t>Вимовское сельское поселение</t>
  </si>
  <si>
    <t>Александровское сельское поселение</t>
  </si>
  <si>
    <t>2.7</t>
  </si>
  <si>
    <t>2.8</t>
  </si>
  <si>
    <t>2.9</t>
  </si>
  <si>
    <t>3.0</t>
  </si>
  <si>
    <t>Восстановление имущества, находящегося в муниципальной собственности Двубратского сельского поселения</t>
  </si>
  <si>
    <t>1.10</t>
  </si>
  <si>
    <t>1.11</t>
  </si>
  <si>
    <t>1.12</t>
  </si>
  <si>
    <t>1.13</t>
  </si>
  <si>
    <t>1.14</t>
  </si>
  <si>
    <t>Ленинское сельское поселение</t>
  </si>
  <si>
    <t>Суворовское сельское поселение</t>
  </si>
  <si>
    <t>Тенгинское сельское поселение</t>
  </si>
  <si>
    <t xml:space="preserve">Строительство 30-ти квартирного жилого дома социального назначения в г.Усть-Лабинске по ул.Воронежской  </t>
  </si>
  <si>
    <t xml:space="preserve">Строительство  жилого дома социального назначения в г.Усть-Лабинске </t>
  </si>
  <si>
    <t>Управление сельского хозяйства</t>
  </si>
  <si>
    <r>
      <t>11.</t>
    </r>
    <r>
      <rPr>
        <b/>
        <sz val="7"/>
        <rFont val="Times New Roman"/>
        <family val="1"/>
      </rPr>
      <t xml:space="preserve">                       </t>
    </r>
    <r>
      <rPr>
        <b/>
        <sz val="11"/>
        <rFont val="Times New Roman"/>
        <family val="1"/>
      </rPr>
      <t>Дорожное хозяйство</t>
    </r>
  </si>
  <si>
    <t>12. Предупреждение ЧС</t>
  </si>
  <si>
    <t>Комплексное развитие систем коммунальной инфраструктуры Суворовского  сельского поселения</t>
  </si>
  <si>
    <t>Управление экономики</t>
  </si>
  <si>
    <t xml:space="preserve">Подготовка и проведение презентации инвестиционного потенциала МО Усть-Лабинский район </t>
  </si>
  <si>
    <t>МБУ "МФЦ"</t>
  </si>
  <si>
    <t>1.15</t>
  </si>
  <si>
    <t>1.16</t>
  </si>
  <si>
    <t>1.17</t>
  </si>
  <si>
    <t>Мероприятия по обеспечению ЧС и стихийных бедствий на территории Восточное сельское поселение</t>
  </si>
  <si>
    <t>Всего по Программе</t>
  </si>
  <si>
    <t>Итого по здравоохранению</t>
  </si>
  <si>
    <t>Итого по образованию</t>
  </si>
  <si>
    <t>Итого по физической культуре и спорту</t>
  </si>
  <si>
    <t>Итого культура</t>
  </si>
  <si>
    <t>Итого топливно-энергетический комплекс</t>
  </si>
  <si>
    <t>Итого жилищно-коммунальное хозяйство</t>
  </si>
  <si>
    <t>Итого архитектура и градостроительство</t>
  </si>
  <si>
    <t>Итого развитие экономики</t>
  </si>
  <si>
    <t>Итого развитие АПК</t>
  </si>
  <si>
    <t>Итого предупреждение ЧС</t>
  </si>
  <si>
    <t>Итого обеспечение доступности жилья</t>
  </si>
  <si>
    <t>Капитальный ремонт здания дома культуры Александровского сельского поселения</t>
  </si>
  <si>
    <t>Капитальный ремонт здания дома культуры Ладожского сельского поселения</t>
  </si>
  <si>
    <t>Капитальный ремонт здания дома культуры Новолабинского сельского поселения</t>
  </si>
  <si>
    <t>Капитальный ремонт здания дома культуры Братского сельского поселения</t>
  </si>
  <si>
    <t>Капитальный ремонт здания дома культуры Восточного сельского поселения</t>
  </si>
  <si>
    <t>Усть-Лабинский район (Восточного сельское  поселение)</t>
  </si>
  <si>
    <t>Капитальный ремонт здания дома культуры Некрасовского сельского поселения</t>
  </si>
  <si>
    <t>Капитальный ремонт здания дома культуры Тенгинского сельского поселения</t>
  </si>
  <si>
    <t>Капитальный ремонт здания дома культуры Суворовского сельского поселения</t>
  </si>
  <si>
    <t>Капитальный ремонт здания дома культуры Ленинского сельского поселения</t>
  </si>
  <si>
    <t>Капитальный ремонт здания дома культуры Двубратского сельского поселения</t>
  </si>
  <si>
    <t>Капитальный ремонт здания дома культуры Кирпильского сельского поселения</t>
  </si>
  <si>
    <t>Усть-Лабинский район (Кирпильское  сельское  поселение)</t>
  </si>
  <si>
    <t>Капитальный ремонт библиотеки х.Красном Александровского сельского поселения</t>
  </si>
  <si>
    <t>Усть-Лабинский район (Александровское  сельское  поселение)</t>
  </si>
  <si>
    <t>Система программных мероприятий социально-экономического развития муниципального образования Усть-Лабинского района на 2013-2017 гг.</t>
  </si>
  <si>
    <t>Приложение № 1</t>
  </si>
  <si>
    <t>развития МО Усть-Лабинский район</t>
  </si>
  <si>
    <t>на 2013-2017 гг.</t>
  </si>
  <si>
    <t>Усть-Лабинский район (Ленинское  сельское  поселение)</t>
  </si>
  <si>
    <t>4.4</t>
  </si>
  <si>
    <t xml:space="preserve">Корректировка ПСД по объекту «Реконструкция недостроенного здания родильного отделения на 65 коек под «Центр матери и ребенка МУЗ ЦРБ в г. Усть-Лабинске ул.Пролетарская,1» </t>
  </si>
  <si>
    <t>Строительство  плавательного бассейна в г. Усть-Лабинске</t>
  </si>
  <si>
    <t>Строительство нового здания музея на территории г. Усть-Лабинска</t>
  </si>
  <si>
    <t xml:space="preserve">Итого </t>
  </si>
  <si>
    <t xml:space="preserve">Предоставление социальных выплат  молодым семьям на приобретение (строительство) жилья в рамках подпрограммы " Обеспечениежильем молодых семей" ФЦП "Жилище" на 2011-2015 годы </t>
  </si>
  <si>
    <t>Комплексное развитие систем коммунальной инфраструктуры Усть-Лабинского городского поселения</t>
  </si>
  <si>
    <t>Усть-Лабинское городское   поселение</t>
  </si>
  <si>
    <t>Комплексное развитие систем коммунальной инфраструктуры Вимовского сельского поселения</t>
  </si>
  <si>
    <t>Вимовское сельское   поселение</t>
  </si>
  <si>
    <t>Комплексное развитие систем коммунальной инфраструктуры Александровского сельского поселения</t>
  </si>
  <si>
    <t>Комплексное развитие систем коммунальной инфраструктуры Братского сельского поселения</t>
  </si>
  <si>
    <t>Братское сельское поселение)</t>
  </si>
  <si>
    <t>Комплексное развитие систем коммунальной инфраструктуры Воронежского сельского поселения</t>
  </si>
  <si>
    <t>Комплексное развитие систем коммунальной инфраструктуры Двубратского сельского поселения</t>
  </si>
  <si>
    <t>Комплексное развитие систем коммунальной инфраструктуры Железного сельского поселения</t>
  </si>
  <si>
    <t>Комплексное развитие систем коммунальной инфраструктуры Кирпильского сельского поселения</t>
  </si>
  <si>
    <t>Усть-Лабинский район (Киприльское сельское поселение)</t>
  </si>
  <si>
    <t>Киприльское сельское поселение</t>
  </si>
  <si>
    <t>Комплексное развитие систем коммунальной инфраструктуры Ладожского сельского поселения</t>
  </si>
  <si>
    <t>Комплексное развитие систем коммунальной инфраструктуры Ленинского сельского поселения</t>
  </si>
  <si>
    <t>Усть-Лабинский район (Ленинское сельское поселение)</t>
  </si>
  <si>
    <t>Комплексное развитие систем коммунальной инфраструктуры Некрасовского сельского поселения</t>
  </si>
  <si>
    <t>Комплексное развитие систем коммунальной инфраструктуры Новолабинского сельского поселения</t>
  </si>
  <si>
    <t>Комплексное развитие систем коммунальной инфраструктуры Тенгинского сельского поселения</t>
  </si>
  <si>
    <t>Усть-Лабинский район (Тенгинское сельское поселение)</t>
  </si>
  <si>
    <t>Изготовление землеустроительной документации на земельные участки Ладожского сельского поселения</t>
  </si>
  <si>
    <t>Изготовление землеустроительной документации на земельные участки Двубратского сельского поселения</t>
  </si>
  <si>
    <t>Подготовка генерального плана х.Сокольский с внесением изменений в генеральный план Железного сельского поселения, подготовка правил землепользования и застройки применительно к территории х.Сокольский с внесением изменений в правила землепользования и застройки Железного сельского поселения</t>
  </si>
  <si>
    <t xml:space="preserve"> Внесение изменений в правила землепользования и застройки Усть-Лабинского городского поселения</t>
  </si>
  <si>
    <t>Разработка правил землепользования и застройки Суворовского сельского поселения</t>
  </si>
  <si>
    <t xml:space="preserve">Подготовка проекта планировки с проектом межевания 301 квартала в восточной части г.Усть-Лабинска </t>
  </si>
  <si>
    <t xml:space="preserve">Подготовка проекта планировки с проектом межевания 302 квартала в восточной части г.Усть-Лабинска </t>
  </si>
  <si>
    <t xml:space="preserve"> Подготовка проекта планировки с проектом межевания территории центральной части г.Усть-Лабинска в границах улиц Железнодорожная-Ленина-Агаркова-Красноармейская-Гагарина-Куйбышева-Элеваторная для строительства, реконструкции улиц и лининейных объектов инженерной инфраструктуры     </t>
  </si>
  <si>
    <t>Подготовка проекта планировки с проектом межевания территории центральной части г.Усть-Лабинска в границах улиц Красноармейская-Агаркова-Октябрьская для строительства, реконструкции улиц и лининейных объектов инженерной инфраструктуры</t>
  </si>
  <si>
    <t>Подготовка проекта планировки с проектом межевания территории по ул.Степная в х.Братский для развития индивидуального жилищного строительства</t>
  </si>
  <si>
    <t>Усть-Лабинский район (Братское сельское   поселение)</t>
  </si>
  <si>
    <t>Братское сельское поселение</t>
  </si>
  <si>
    <t>Подготовка проекта планировки с проектом межевания территории к северу от ул.Первомайской в х.Братский для развития индивидуального жилищного строительства</t>
  </si>
  <si>
    <t xml:space="preserve"> Подготовка проекта планировки с проектом межевания территории в западной части ст.Кирпильской для развития индивидуального жилищного строительства</t>
  </si>
  <si>
    <t>Подготовка проекта планировки с проектом межевания территории в западной части ст.Ладожской для развития индивидуального жилищного строительства</t>
  </si>
  <si>
    <t>Муниципальное образование Усть-Лабинский район</t>
  </si>
  <si>
    <t>Отдел по делам молодежи</t>
  </si>
  <si>
    <t>Долгосрочная целевая программа "Молодежь  Усть-Лабинского района"</t>
  </si>
  <si>
    <t>Строительство спортивно-комплексной  площадки на территории Двубратского сельского поселения</t>
  </si>
  <si>
    <t>Двубратское сельское почселение</t>
  </si>
  <si>
    <t>Усть-Лабинский район (двубратское сельское  поселение)</t>
  </si>
  <si>
    <t>Строительство 2 спортивно-комплексных  площадок на территории Усть-Лабинского городского поселения</t>
  </si>
  <si>
    <t>Реконструкция стадиона в х. Безлесный  ул.Красной ,66 Ленинского сельского поселения</t>
  </si>
  <si>
    <t>ГКУ КК ЦЗН Усть-Лабинского района</t>
  </si>
  <si>
    <t>Организация временной занятости несовершеннолетних граждан в возрасте от 14 до 18 лет в свободное от учебы время</t>
  </si>
  <si>
    <t>Организация общественных работ</t>
  </si>
  <si>
    <t>«Оснащение ситуационных центров МО и обеспечение их функционирования»</t>
  </si>
  <si>
    <t>«Аппаратно-программные комплексы видеонаблюдения и определения интенсивности и параметров движения транспортных средств»</t>
  </si>
  <si>
    <t xml:space="preserve"> «Аппаратно-программные комплексы экстренного вызова»</t>
  </si>
  <si>
    <t>Подпрограмма Система-112</t>
  </si>
  <si>
    <t>2</t>
  </si>
  <si>
    <t>Реконструкция стадиона ( футбольного поля) ст. Ладожской</t>
  </si>
  <si>
    <t>15. Занятость населения</t>
  </si>
  <si>
    <t>Ведомственная целевая программа "Содействие занятости населения муниципального образования Усть-Лабинский район"</t>
  </si>
  <si>
    <t>Усть-Лабинское городское  поселение</t>
  </si>
  <si>
    <t>Строительство родильного отделения на 65 коек МУЗ "ЦРБ" в г.Усть-Лабинске</t>
  </si>
  <si>
    <t>Капитальный ремонт Лечебного корпуса МБУЗ "ЦРБ" Усть-Лабинского района</t>
  </si>
  <si>
    <t>Капитальный ремонт Центральной районной поликлиники МБУЗ "ЦРБ" Усть-Лабинского района</t>
  </si>
  <si>
    <t>Капитальный ремонт Здания инфекционного корпуса МБУЗ "ЦРБ" Усть-Лабинского района</t>
  </si>
  <si>
    <t>Капитальный ремонт Детской районной поликлиники МБУЗ "ЦРБ" Усть-Лабинского района</t>
  </si>
  <si>
    <t>Проектирование и строительство здания амбулатории ВОП ( врача общей практики) в ст. Кирпильская</t>
  </si>
  <si>
    <t>Проектирование и строительство здания амбулатории ВОП ( врача общей практики) в х. Безлесный (предпроектные и проектные работы)</t>
  </si>
  <si>
    <t>Проектирование и строительство здания амбулатории ВОП ( врача общей практики) в ст. Суворовской (предпроектные и проектные работы)</t>
  </si>
  <si>
    <t>строительство дамбы обвалования правого берега р. Кубань от автодорожного момта (х. Заречный) до ул. Вольной г. усть-Лабинск</t>
  </si>
  <si>
    <t xml:space="preserve">управление ГО и ЧС </t>
  </si>
  <si>
    <t>Строительство детского детского сада на 250 мест в г.Усть-Лабинске</t>
  </si>
  <si>
    <t>Строительство детского детского сада на 250 мест в ст.Ладожской</t>
  </si>
  <si>
    <t>Строительство детского детского сада на  250  мест в ст.Воронежской</t>
  </si>
  <si>
    <t xml:space="preserve">Замена оконных блоков МБДОУ №  16, 19, 26, 28, 31, 35, 39,  10, 11, 14,  20, 24,, 29,41,50
</t>
  </si>
  <si>
    <t>Л.Н.Вьюркова</t>
  </si>
  <si>
    <t xml:space="preserve">Начальник управления экономики              </t>
  </si>
  <si>
    <t>к программе социально-экономического развития МО Усть-Лабинский район на 2013-2017 годы</t>
  </si>
  <si>
    <t xml:space="preserve">Капитальный ремонт пищеблоков МБДОУ № 37,41,4,9,1,10,19,20,26,28,29,31,39
</t>
  </si>
  <si>
    <t xml:space="preserve">Благоустройство территорий ДОУ № 2,3,4,5,8,9,10,11,14,15,16,19,20,22,23,24,26,27,29,30,31,35,37,39,41,50, 
</t>
  </si>
  <si>
    <t xml:space="preserve">Капитальный ремонт спортивных залов МБОУ гимназия № 5,
МБОУ СОШ № 10,1,12,14,23,20,4,13,15,23,7,18,21,26,8
</t>
  </si>
  <si>
    <t xml:space="preserve">Капитальный ремонт (Замена оконных блоков) МБОУ СОШ № 9, 10, 11, 15, 17, 20, 23, 25, 28, 
12, 13, 16, 18, 22, 27, 31
</t>
  </si>
  <si>
    <t xml:space="preserve">Капитальный ремонт кровли 
МБОУ СОШ № 1, 21,20,5,36,10,4,12,13,18,17,8,15,19,22,25,26,27 
</t>
  </si>
  <si>
    <t>Капитальный ремонт канализационной системы МБОУ СОШ № 10,5,19,36,13,11,7,12,18</t>
  </si>
  <si>
    <t xml:space="preserve">Устройство ограждений МБОУ СОШ № 28,22, 17,9,19,10,21,8,18
</t>
  </si>
  <si>
    <t>Капитальный ремонт здания РДК "Кубань" и благоустройство прилегающей территории</t>
  </si>
  <si>
    <t>Капитальный ремонт здания дома культуры Железного сельского поселения ( х.Свободный)</t>
  </si>
  <si>
    <t>строительство ДОУ за счет инвест проектов</t>
  </si>
  <si>
    <t>ГП КК развитие культуры; Муниципальная долгосрочная программа "Инвестиционная программа муниципального образования Усть - Лабинский район"</t>
  </si>
  <si>
    <t xml:space="preserve">При выделении денежных средств Благотворительным фондом "Вольное дело" </t>
  </si>
  <si>
    <t>Программа "Капитальный ремонт учреждений культуры городского Усть - Лабинского поселения" (проект)</t>
  </si>
  <si>
    <t>ГП КК развитие культуры; программа "Капитальный ремонт учреждений культуры городского Усть - Лабинского поселения" (проект)</t>
  </si>
  <si>
    <t>ГП КК "Развитие культуры"; программа "Капитальный ремонт учреждений культуры Александровского сельского поселения" (проект)</t>
  </si>
  <si>
    <t>ГП КК "Развитие культуры"; программа "Капитальный ремонт учреждений культуры Ладожского сельского поселения" (проект)</t>
  </si>
  <si>
    <t>ГП КК "Развитие культуры"; программа "Капитальный ремонт учреждений культуры Новолабинского сельского поселения" (проект)</t>
  </si>
  <si>
    <t>ГП КК "Развитие культуры";  программа "Капитальный ремонт учреждений культуры Братского сельского  поселения" (проект)</t>
  </si>
  <si>
    <t>ГП КК "Развитие культуры"; программа "Капитальный ремонт учреждений культуры  Восточного сельского поселения" (проект)</t>
  </si>
  <si>
    <t>ГП КК "Развитие культуры";  программа "Капитальный ремонт учреждений культуры  Некрасовского сельского поселения" (проект)</t>
  </si>
  <si>
    <t>ГП КК "Развитие культуры";  программа "Капитальный ремонт учреждений культуры  Тенгинского  сельского поселения" (проект)</t>
  </si>
  <si>
    <t>ГП КК "Развитие культуры";  программа "Капитальный ремонт учреждений культуры  Суворовского сельского поселения" (проект)</t>
  </si>
  <si>
    <t>ГП КК "Развитие культуры";  программа "Капитальный ремонт учреждений культуры  Ленинского  сельского поселения" (проект)</t>
  </si>
  <si>
    <t>ГП КК "Развитие культуры";  программа "Капитальный ремонт учреждений культуры  Двубратского  сельского поселения" (проект)</t>
  </si>
  <si>
    <t xml:space="preserve">При выделении денежных средств из Благотворительного Фонда "Вольное Дело" </t>
  </si>
  <si>
    <t>В рамках реализации программы"Развитие ЖКХ Кирпильского сельского поселения";  ГП КК "Развитие культуры"; программа "Капитальный ремонт учреждений культуры Кирпильского сельского поселения" (проект)</t>
  </si>
  <si>
    <t>средства бюджетов всех уровней</t>
  </si>
  <si>
    <t>При выделении денежных срекдств из Краевого бюджета в 2013 году на условиях софинансирования сельское поселение гарантирует выделение денежных средств из местного бюджета; ГП КК "Развитие культуры";  программа "Капитальный ремонт учреждений культуры  Александровского  сельского поселения" (проект)</t>
  </si>
  <si>
    <t>ГП КК "Развитие культуры";  программа "Капитальный ремонт учреждений культуры  Усть - Лабинского городского  поселения" (проект)</t>
  </si>
  <si>
    <t xml:space="preserve"> потребность 5390 т.р.</t>
  </si>
  <si>
    <t>все учреждения общего образования</t>
  </si>
  <si>
    <t>Программа "Кадровое обеспечение"Усть - Лабинского  городского сельского поселения</t>
  </si>
  <si>
    <t xml:space="preserve">Капитальный ремонт внутренних помещений здания МБОУ СОШ № 36,
МБОУ СОШ 19, 7,11,1
</t>
  </si>
  <si>
    <t xml:space="preserve">Благоустройство территорий школьных дворов 
МБОУ СОШ № 1, 4, 6, 36,7, 8, 9, 10, 11 ,12 ,13 ,14 ,15 ,16, 17, 18, 19,20 21, 22, 23, 24, 25,  МБОУ ООШ № 26,27,28, МАОУ СОШ № 3,МБОУ гимназия № 5
</t>
  </si>
  <si>
    <t xml:space="preserve">Замена электрической проводки МБОУ СОШ № 15,10,7,23,19,20,36,12,13,16,18,21,22,1,11
</t>
  </si>
  <si>
    <t xml:space="preserve">Капитальный ремонт учреждений общего образования (благоустройство теплого туалета):
МБОУ СОШ № 13,15,20,1,25,17,МБОУ ООШ № 26,27,28
</t>
  </si>
  <si>
    <t>Развитие инклюзивного образования (оснащение образовательных учреждений пандусами в МАОУ СОШ № 3, МБОУ СОШ № 8,9,10,11,25,36,12,13,16,17,18,14,19,21,22,23,24,МБОУ ООШ 26,27,28,31, гимназия 5)</t>
  </si>
  <si>
    <t xml:space="preserve">Устройство теневых навесов ДОУ №  3, 4, 5,7, 8,9,10, 11,14,15,19,20,22,23, 24,29,30,37,41 ,23,30,37
</t>
  </si>
  <si>
    <t xml:space="preserve">Капитальный ремонт пищеблоков МБОУ  СОШ № 36,1,19, МАОУ СОШ 3
</t>
  </si>
  <si>
    <t>Монтаж систем видеонаблюдения МБОУ СОШ № 6,10,20,1,4,36, МАОУ СОШ 2,3</t>
  </si>
  <si>
    <t>4.10</t>
  </si>
  <si>
    <t>4.11</t>
  </si>
  <si>
    <t>4.12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</si>
  <si>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</si>
  <si>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</si>
  <si>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</si>
  <si>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</si>
  <si>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</si>
  <si>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</si>
  <si>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</si>
  <si>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</si>
  <si>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</si>
  <si>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</si>
  <si>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</si>
  <si>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</si>
  <si>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Газификация комплексной жилой застройки в 305 квартале (1 очередь) г. Усть-Лабинска</t>
  </si>
  <si>
    <t>Развитие газификации на территории 302 квартала г. Усть-Лабинска</t>
  </si>
  <si>
    <t xml:space="preserve">Газификация Двубратского сельского поселения </t>
  </si>
  <si>
    <t xml:space="preserve">Реконструкция водопроводных сетей и объектов водоотведения Усть-Лабинского городского сельского поселения , ремонт канализационных сетей в г.Усть-Лабинске, </t>
  </si>
  <si>
    <t xml:space="preserve">Реконструкция и строительство объектов теплоснабжения Усть-Лабинского городского поселения </t>
  </si>
  <si>
    <t xml:space="preserve">Проведение мероприятий направленных на гражданское и патриотическое воспитание, творческое и интеллектуальное развитие молодежи </t>
  </si>
  <si>
    <t xml:space="preserve">Профилактика экстремизма и межнациональной розни в молодежной среде </t>
  </si>
  <si>
    <t xml:space="preserve">Проведение мероприятий, направлленных на вовлечение молодежи в предпринимательскую и инновационную деятельность </t>
  </si>
  <si>
    <t xml:space="preserve">Проведение мерприятий, направленных на формирование здорового образа жизни молодежи </t>
  </si>
  <si>
    <t xml:space="preserve">Организация работы по месту жительства </t>
  </si>
  <si>
    <t xml:space="preserve">Проведение мероприятий, направленных на содействие решению социально - экономических проблем,организацию трудового воспитания, профессионального самоопределения и занятости молодежи </t>
  </si>
  <si>
    <t>Профилактика наркомании, безнадзорности и правонарушений в молодежной среде (</t>
  </si>
  <si>
    <t xml:space="preserve">Капитальный ремонт МБОУ № 18  115 мест ст.Воронежской </t>
  </si>
  <si>
    <t>Капитальный ремонт МБДОУ № 44 160 мест  г.Усть-Лабинска</t>
  </si>
  <si>
    <t xml:space="preserve">Строительство пристроек к МБДОУ № 35 50 мест   ст. Кирпильская,
</t>
  </si>
  <si>
    <t>Капитальный ремонт здания МДОУ № 6 110 мест г. Усть-Лабински</t>
  </si>
  <si>
    <t>Усть-Лабинский район (Усть-Лабинское городское  поселение, )</t>
  </si>
  <si>
    <t>Капитальный ремонт здания и устройство  ограждения ЦДТ "Созвездие" г.Усть-Лабинска,</t>
  </si>
  <si>
    <t xml:space="preserve">Капитальный ремонт МБОУДОД ЦДТ  ст. Ладожская </t>
  </si>
  <si>
    <t>Капитальный ремонт здания МБОУ ДОД СЮН</t>
  </si>
  <si>
    <t xml:space="preserve">Капитальный ремонт здания МБДОУ № 14, 16, 23, 7, 12, 31, 37
</t>
  </si>
  <si>
    <t>Строительство и реконструкция дорог местного значения Алексадровского сельского поселения</t>
  </si>
  <si>
    <t>Строительство и реконструкция дорог местного значения  Усть-Лабинского городского поселения</t>
  </si>
  <si>
    <t>Строительство и реконструкция дорог местного значения  Тенгинского сельского поселения</t>
  </si>
  <si>
    <t>Строительство и реконструкция дорог местного значения  Новолабинского  сельского поселения</t>
  </si>
  <si>
    <t>Строительство и реконструкция дорог местного значения  Железного  сельского поселения</t>
  </si>
  <si>
    <t>Строительство и реконструкция дорог местного значения  Двубратского сельского поселения</t>
  </si>
  <si>
    <t>Строительство и реконструкция дорог местного значения  Некрасовского сельского поселения</t>
  </si>
  <si>
    <t>Строительство и реконструкция дорог местного значения  Ладожского сельского поселения</t>
  </si>
  <si>
    <t>Строительство и реконструкция дорог местного значения  Воронежского сельского поселения</t>
  </si>
  <si>
    <t>Строительство и реконструкция дорог местного значения  Восточного сельского поселения</t>
  </si>
  <si>
    <t>Строительство и реконструкция дорог местного значения  Вимовского сельского поселения</t>
  </si>
  <si>
    <t>Строительство и реконструкция дорог местного значения  Братского сельского поселения</t>
  </si>
  <si>
    <t>Строительство и реконструкция дорог местного значения  Суворовского сельского поселения</t>
  </si>
  <si>
    <t>Строительство и реконструкция дорог местного значения  Кирпильского сельского поселения</t>
  </si>
  <si>
    <t>13. Создание условий для развития рынка финансовых услуг</t>
  </si>
  <si>
    <t>14.Молодежная политика</t>
  </si>
  <si>
    <t>№</t>
  </si>
  <si>
    <t>Наименование мероприятия</t>
  </si>
  <si>
    <t>Территория (поселение)</t>
  </si>
  <si>
    <t>Сроки реализации</t>
  </si>
  <si>
    <t>Объемы и источники финансирования, тыс. рублей</t>
  </si>
  <si>
    <t>Ответственный</t>
  </si>
  <si>
    <t>Примечание*</t>
  </si>
  <si>
    <t>Итого</t>
  </si>
  <si>
    <t>Краевой бюджет</t>
  </si>
  <si>
    <t>Местный бюджет</t>
  </si>
  <si>
    <t>Внебюджетные средства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</si>
  <si>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Здравоохранение</t>
    </r>
  </si>
  <si>
    <t>1.</t>
  </si>
  <si>
    <t>Строительство и реконструкция учреждений здравоохранение</t>
  </si>
  <si>
    <t>ВСЕГО:</t>
  </si>
  <si>
    <t>2.</t>
  </si>
  <si>
    <t>3.</t>
  </si>
  <si>
    <t>Создание офисов врачей общей практики</t>
  </si>
  <si>
    <t>4.</t>
  </si>
  <si>
    <t>Популяризация здорового образа жизни населения</t>
  </si>
  <si>
    <t>5.</t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</si>
  <si>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Образование</t>
    </r>
  </si>
  <si>
    <r>
      <t>в т.ч. дошкольное образование</t>
    </r>
    <r>
      <rPr>
        <sz val="11"/>
        <rFont val="Times New Roman"/>
        <family val="1"/>
      </rPr>
      <t xml:space="preserve"> и </t>
    </r>
    <r>
      <rPr>
        <b/>
        <sz val="11"/>
        <rFont val="Times New Roman"/>
        <family val="1"/>
      </rPr>
      <t>общее образование</t>
    </r>
  </si>
  <si>
    <t>Строительство и реконструкция учреждений дошкольного образования</t>
  </si>
  <si>
    <t xml:space="preserve">Строительство и реконструкция учреждений общего образования </t>
  </si>
  <si>
    <t>Развитие системы дополнительного образования</t>
  </si>
  <si>
    <t>Подготовка и переподготовка кадров муниципальных учреждений образования</t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</si>
  <si>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Физическая культура и спорт</t>
    </r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</si>
  <si>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 xml:space="preserve">Культура </t>
    </r>
  </si>
  <si>
    <t>Подготовка, переподготовка, повышение квалификации кадров муниципальных учреждений культуры</t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</si>
  <si>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Топливно-энергетический комплекс</t>
    </r>
  </si>
  <si>
    <t>Газификация домов и населенных пунктов</t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</si>
  <si>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>Жилищно-коммунальное хозяйство</t>
    </r>
  </si>
  <si>
    <t>в том числе жилищное хозяйство</t>
  </si>
  <si>
    <t>коммунальное хозяйство</t>
  </si>
  <si>
    <t>Реконструкция водопроводов и объектов водоотведения</t>
  </si>
  <si>
    <t>Реконструкция и строительство объектов теплоснабжения</t>
  </si>
  <si>
    <t>благоустройство</t>
  </si>
  <si>
    <t>Реконструкция и строительство тротуаров</t>
  </si>
  <si>
    <t>Обустройство детских игровых площадок</t>
  </si>
  <si>
    <t>Модернизация системы наружного освещения</t>
  </si>
  <si>
    <r>
      <t>9.</t>
    </r>
    <r>
      <rPr>
        <b/>
        <sz val="7"/>
        <rFont val="Times New Roman"/>
        <family val="1"/>
      </rPr>
      <t xml:space="preserve">    </t>
    </r>
    <r>
      <rPr>
        <b/>
        <sz val="11"/>
        <rFont val="Times New Roman"/>
        <family val="1"/>
      </rPr>
      <t xml:space="preserve">Развитие экономики </t>
    </r>
  </si>
  <si>
    <t>Развитие малого и среднего предпринимательства</t>
  </si>
  <si>
    <r>
      <t>10.</t>
    </r>
    <r>
      <rPr>
        <b/>
        <sz val="7"/>
        <rFont val="Times New Roman"/>
        <family val="1"/>
      </rPr>
      <t xml:space="preserve">                       </t>
    </r>
    <r>
      <rPr>
        <b/>
        <sz val="11"/>
        <rFont val="Times New Roman"/>
        <family val="1"/>
      </rPr>
      <t>Развитие АПК</t>
    </r>
  </si>
  <si>
    <t>Улучшение жилищных условий граждан, проживающих в сельской местности</t>
  </si>
  <si>
    <t>Развитие элитного семеноводства</t>
  </si>
  <si>
    <t>Поддержка племенного животноводства</t>
  </si>
  <si>
    <t>Поддержка малых форм хозяйствования</t>
  </si>
  <si>
    <t>Строительство и реконструкция дорог общего пользования</t>
  </si>
  <si>
    <t>1.1</t>
  </si>
  <si>
    <t>Усть-Лабинский район (Усть-Лабинское городское поселение)</t>
  </si>
  <si>
    <t>1.2</t>
  </si>
  <si>
    <t>Усть-Лабинский район (Ладожское сельское  поселение)</t>
  </si>
  <si>
    <t>1.3</t>
  </si>
  <si>
    <t>Усть-Лабинский район (Железное сельское  поселение)</t>
  </si>
  <si>
    <t>Усть-Лабинский район (Воронежское сельское  поселение)</t>
  </si>
  <si>
    <t>1.4</t>
  </si>
  <si>
    <t>1.5</t>
  </si>
  <si>
    <t>Усть-Лабинский район (Усть-Лабинское городское  поселение)</t>
  </si>
  <si>
    <t>1.6</t>
  </si>
  <si>
    <t>Усть-Лабинский район (Двубратское сельское  поселение)</t>
  </si>
  <si>
    <t>1.7</t>
  </si>
  <si>
    <t>1.8</t>
  </si>
  <si>
    <t>Строительство пищеблока на территории МБДОУ № 18 в ст.Воронежской</t>
  </si>
  <si>
    <t>2.1.</t>
  </si>
  <si>
    <t>Реконструкция здания МБОУ НОШ № 30 х.Окбябрьского г.Усть-Лабинска</t>
  </si>
  <si>
    <t>3.1.</t>
  </si>
  <si>
    <t>3.3</t>
  </si>
  <si>
    <t>3.4</t>
  </si>
  <si>
    <t>3.5</t>
  </si>
  <si>
    <t>3.6</t>
  </si>
  <si>
    <t>3.7</t>
  </si>
  <si>
    <t xml:space="preserve">Усть-Лабинский район </t>
  </si>
  <si>
    <t>3.8</t>
  </si>
  <si>
    <t xml:space="preserve">Укрепление и модернизация материально-технической базы муниципальных учреждений образования </t>
  </si>
  <si>
    <t>4.2</t>
  </si>
  <si>
    <t>4.1</t>
  </si>
  <si>
    <t>Организация отдыха, оздоровления и занятости детей и подросков в муниципальном образовании Усть-Лабинский район</t>
  </si>
  <si>
    <t>Повышение уровня безопасности  образовательных учреждений (оснащение всех зданий и помещений учреждений образования системами АПС, системами оповещения о пожаре)</t>
  </si>
  <si>
    <t>8.</t>
  </si>
  <si>
    <t>Профилактика терроризма и экстремизма в муниципальных образовательных учреждениях муниципального образования Усть-Лабинский район</t>
  </si>
  <si>
    <t>Энергосбережение  и повышение энергетической эффективностии в муниципальных образовательных учреждениях (проведения комплесного энергетического обследования, установка приборов учета топливно энергетических ресурсов)</t>
  </si>
  <si>
    <t>3.1</t>
  </si>
  <si>
    <t>Усть-Лабинский район (Двубратское  сельское поселение)</t>
  </si>
  <si>
    <t>3.2</t>
  </si>
  <si>
    <t>Усть-Лабинский район (Кирпильское сельское поселение)</t>
  </si>
  <si>
    <t>Усть-Лабинский район (Ленинское  сельское поселение)</t>
  </si>
  <si>
    <t xml:space="preserve">Строительство здания амбулатории ВОП  (врача общей практики) в поселке Двубратский  </t>
  </si>
  <si>
    <t>Создание благоприятных условий для привлечения медицинских и фармацевтических работников для работы в медицинских учреждениях (дополнительные меры социальной поддержки работников учреждений здравоохранения МО Усть-Лабинский район)</t>
  </si>
  <si>
    <t>1.1.</t>
  </si>
  <si>
    <t>1.2.</t>
  </si>
  <si>
    <t>Отдел по ФКиС</t>
  </si>
  <si>
    <t>ДМЦП "Инвестиционная программа МО Усть-Лабинский район"</t>
  </si>
  <si>
    <t>ВЦП "Развитие физкультуры и спорта"</t>
  </si>
  <si>
    <t>Реконструкция здания патологоанатомического отделения  МУЗ «Центральная районная больница» Усть-Лабинского района  по ул. Пролетарской №1 в г.Усть-Лабинске</t>
  </si>
  <si>
    <t>Реконструкция административного-бытового здания стадиона "Кубань"</t>
  </si>
  <si>
    <t>Усть-Лабинское городское поселение</t>
  </si>
  <si>
    <t>Ремонт отопления в здании центральной библиотеки г.Усть-Лабинска</t>
  </si>
  <si>
    <t>Капиальный ремонт здания дома культуры х.Октябрьского Усть-Лабинского городского поселения</t>
  </si>
  <si>
    <t>Капитальный ремонт здания центральной библиотеки</t>
  </si>
  <si>
    <t>Развитие газификации на территории Усть-Лабинского городского поселения</t>
  </si>
  <si>
    <t>Газификация Воронежского сельского поселения</t>
  </si>
  <si>
    <t>Усть-Лабинский район (Воронежское сельское   поселение)</t>
  </si>
  <si>
    <t>Газификация Ладожского сельского поселения</t>
  </si>
  <si>
    <t>Усть-Лабинский район (Ладожское сельское   поселение)</t>
  </si>
  <si>
    <t>Газификация Александровского сельского поселения</t>
  </si>
  <si>
    <t>Усть-Лабинский район (Александровское   сельское поселение)</t>
  </si>
  <si>
    <t>Газификация Некрасовского сельского поселения</t>
  </si>
  <si>
    <t>Усть-Лабинский район (Некрасовское сельское   поселение)</t>
  </si>
  <si>
    <t>Усть-Лабинский район (Двубратское сельское   поселение)</t>
  </si>
  <si>
    <t>Усть-Лабинский район (Ленинское сельское  поселение)</t>
  </si>
  <si>
    <t>Леннское сельское поселение</t>
  </si>
  <si>
    <t>Строительство спортивной площадки на территории Ленинского сельского поселения</t>
  </si>
  <si>
    <t>Реконструкция и строительство тротуаров на территории Ленинского сельского поселения</t>
  </si>
  <si>
    <t>2.1</t>
  </si>
  <si>
    <t>Обустройство детских игровых площадок на территории Ленинского сельского поселения</t>
  </si>
  <si>
    <t>Модедернизация системы наружного освещения Ленинского сельского поселения</t>
  </si>
  <si>
    <t>Установка громкоговорящей связи и сирены С-40 на территории Ленинского сельского поселения</t>
  </si>
  <si>
    <t>Капитальный ремонт здания городского дома культуры и благоустройство припарковой зоны</t>
  </si>
  <si>
    <t>Газификация Кирпильского сельского поселения</t>
  </si>
  <si>
    <t>Усть-Лабинский район (Кирпильское сельское   поселение)</t>
  </si>
  <si>
    <t>Реконструкция водопроводных сетей и объектов водоотведения Ленинского сельского поселения</t>
  </si>
  <si>
    <t>Реконструкция водопроводных сетей и объектов водоотведения Кирпильского сельского поселения</t>
  </si>
  <si>
    <t>Усть-Лабинский район (Кирпильского сельское  поселение)</t>
  </si>
  <si>
    <t>Реконструкция и строительство тротуаров на территории Кирпильского сельского поселения</t>
  </si>
  <si>
    <t>Усть-Лабинский район (Кирпильское сельское  поселение)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</si>
</sst>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</numFmts>
  <fonts count="3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.5"/>
      <name val="Times New Roman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wrapText="1"/>
    </xf>
    <xf numFmtId="1" fontId="1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5" fontId="1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" vertical="top" wrapText="1"/>
    </xf>
    <xf numFmtId="186" fontId="1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Continuous" wrapText="1"/>
    </xf>
    <xf numFmtId="0" fontId="32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185" fontId="2" fillId="0" borderId="17" xfId="0" applyNumberFormat="1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" fontId="2" fillId="0" borderId="22" xfId="0" applyNumberFormat="1" applyFont="1" applyFill="1" applyBorder="1" applyAlignment="1">
      <alignment horizontal="left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185" fontId="2" fillId="0" borderId="22" xfId="0" applyNumberFormat="1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1"/>
  <sheetViews>
    <sheetView tabSelected="1" zoomScaleSheetLayoutView="75" zoomScalePageLayoutView="0" workbookViewId="0" topLeftCell="A1">
      <selection activeCell="A11" sqref="A11:K11"/>
    </sheetView>
  </sheetViews>
  <sheetFormatPr defaultColWidth="9.140625" defaultRowHeight="12.75"/>
  <cols>
    <col min="1" max="1" width="6.7109375" style="22" customWidth="1"/>
    <col min="2" max="2" width="73.57421875" style="22" customWidth="1"/>
    <col min="3" max="3" width="30.7109375" style="22" customWidth="1"/>
    <col min="4" max="4" width="9.140625" style="22" customWidth="1"/>
    <col min="5" max="5" width="13.140625" style="22" bestFit="1" customWidth="1"/>
    <col min="6" max="6" width="13.140625" style="22" customWidth="1"/>
    <col min="7" max="7" width="12.8515625" style="22" hidden="1" customWidth="1"/>
    <col min="8" max="8" width="11.8515625" style="22" hidden="1" customWidth="1"/>
    <col min="9" max="9" width="10.8515625" style="22" customWidth="1"/>
    <col min="10" max="10" width="14.28125" style="22" customWidth="1"/>
    <col min="11" max="11" width="13.7109375" style="22" customWidth="1"/>
    <col min="12" max="16384" width="9.140625" style="22" customWidth="1"/>
  </cols>
  <sheetData>
    <row r="1" spans="1:10" ht="12.75" customHeight="1">
      <c r="A1" s="20"/>
      <c r="B1" s="20"/>
      <c r="C1" s="20"/>
      <c r="D1" s="20"/>
      <c r="E1" s="20"/>
      <c r="F1" s="20"/>
      <c r="G1" s="20"/>
      <c r="H1" s="21" t="s">
        <v>206</v>
      </c>
      <c r="I1" s="21"/>
      <c r="J1" s="21"/>
    </row>
    <row r="2" spans="8:11" ht="48" customHeight="1">
      <c r="H2" s="23" t="s">
        <v>287</v>
      </c>
      <c r="I2" s="23"/>
      <c r="J2" s="23"/>
      <c r="K2" s="23"/>
    </row>
    <row r="3" ht="15.75">
      <c r="H3" s="24" t="s">
        <v>207</v>
      </c>
    </row>
    <row r="4" ht="10.5" customHeight="1">
      <c r="H4" s="24" t="s">
        <v>208</v>
      </c>
    </row>
    <row r="6" spans="2:11" ht="15.75">
      <c r="B6" s="25" t="s">
        <v>205</v>
      </c>
      <c r="C6" s="25"/>
      <c r="D6" s="25"/>
      <c r="E6" s="25"/>
      <c r="F6" s="25"/>
      <c r="G6" s="25"/>
      <c r="H6" s="25"/>
      <c r="I6" s="25"/>
      <c r="J6" s="25"/>
      <c r="K6" s="25"/>
    </row>
    <row r="8" spans="1:11" ht="25.5" customHeight="1">
      <c r="A8" s="26" t="s">
        <v>380</v>
      </c>
      <c r="B8" s="27" t="s">
        <v>381</v>
      </c>
      <c r="C8" s="28" t="s">
        <v>382</v>
      </c>
      <c r="D8" s="28" t="s">
        <v>383</v>
      </c>
      <c r="E8" s="28" t="s">
        <v>384</v>
      </c>
      <c r="F8" s="28"/>
      <c r="G8" s="28"/>
      <c r="H8" s="28"/>
      <c r="I8" s="28"/>
      <c r="J8" s="28" t="s">
        <v>385</v>
      </c>
      <c r="K8" s="28" t="s">
        <v>386</v>
      </c>
    </row>
    <row r="9" spans="1:11" ht="38.25">
      <c r="A9" s="26"/>
      <c r="B9" s="27"/>
      <c r="C9" s="28"/>
      <c r="D9" s="28"/>
      <c r="E9" s="12" t="s">
        <v>387</v>
      </c>
      <c r="F9" s="12" t="s">
        <v>314</v>
      </c>
      <c r="G9" s="12" t="s">
        <v>388</v>
      </c>
      <c r="H9" s="12" t="s">
        <v>389</v>
      </c>
      <c r="I9" s="12" t="s">
        <v>390</v>
      </c>
      <c r="J9" s="28"/>
      <c r="K9" s="28"/>
    </row>
    <row r="10" spans="1:11" ht="14.2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10</v>
      </c>
    </row>
    <row r="11" spans="1:11" ht="18.75" customHeight="1">
      <c r="A11" s="29" t="s">
        <v>391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>
      <c r="A12" s="29"/>
      <c r="B12" s="30" t="s">
        <v>179</v>
      </c>
      <c r="C12" s="29"/>
      <c r="D12" s="12" t="s">
        <v>394</v>
      </c>
      <c r="E12" s="31">
        <f aca="true" t="shared" si="0" ref="E12:E17">E18+E66+E72+E102+E108</f>
        <v>639346.25</v>
      </c>
      <c r="F12" s="31">
        <f>G12+H12</f>
        <v>626316.25</v>
      </c>
      <c r="G12" s="31">
        <f>G18+G66+G72+G102+G108</f>
        <v>618616.25</v>
      </c>
      <c r="H12" s="31">
        <f>H18+H66+H72+H102+H108</f>
        <v>7700</v>
      </c>
      <c r="I12" s="31">
        <f>I18+I66+I72+I102+I108</f>
        <v>13030</v>
      </c>
      <c r="J12" s="29"/>
      <c r="K12" s="29"/>
    </row>
    <row r="13" spans="1:11" ht="12.75">
      <c r="A13" s="29"/>
      <c r="B13" s="30"/>
      <c r="C13" s="29"/>
      <c r="D13" s="12">
        <v>2013</v>
      </c>
      <c r="E13" s="31">
        <f t="shared" si="0"/>
        <v>23275.25</v>
      </c>
      <c r="F13" s="31">
        <f aca="true" t="shared" si="1" ref="F13:F76">G13+H13</f>
        <v>19125.25</v>
      </c>
      <c r="G13" s="31">
        <f>G19+G67+G73+G109+G103</f>
        <v>15725.25</v>
      </c>
      <c r="H13" s="31">
        <f aca="true" t="shared" si="2" ref="H13:I17">H19+H67+H73+H103+H109</f>
        <v>3400</v>
      </c>
      <c r="I13" s="31">
        <f t="shared" si="2"/>
        <v>4150</v>
      </c>
      <c r="J13" s="29"/>
      <c r="K13" s="29"/>
    </row>
    <row r="14" spans="1:11" ht="12.75">
      <c r="A14" s="29"/>
      <c r="B14" s="30"/>
      <c r="C14" s="29"/>
      <c r="D14" s="12">
        <v>2014</v>
      </c>
      <c r="E14" s="31">
        <f t="shared" si="0"/>
        <v>115787</v>
      </c>
      <c r="F14" s="31">
        <f t="shared" si="1"/>
        <v>113567</v>
      </c>
      <c r="G14" s="31">
        <f>G20+G68+G74+G104+G110</f>
        <v>112567</v>
      </c>
      <c r="H14" s="31">
        <f t="shared" si="2"/>
        <v>1000</v>
      </c>
      <c r="I14" s="31">
        <f t="shared" si="2"/>
        <v>2220</v>
      </c>
      <c r="J14" s="29"/>
      <c r="K14" s="29"/>
    </row>
    <row r="15" spans="1:11" ht="12.75">
      <c r="A15" s="29"/>
      <c r="B15" s="30"/>
      <c r="C15" s="29"/>
      <c r="D15" s="12">
        <v>2015</v>
      </c>
      <c r="E15" s="31">
        <f t="shared" si="0"/>
        <v>417744</v>
      </c>
      <c r="F15" s="31">
        <f t="shared" si="1"/>
        <v>415524</v>
      </c>
      <c r="G15" s="31">
        <f>G21+G69+G75+G105+G111</f>
        <v>414224</v>
      </c>
      <c r="H15" s="31">
        <f t="shared" si="2"/>
        <v>1300</v>
      </c>
      <c r="I15" s="31">
        <f t="shared" si="2"/>
        <v>2220</v>
      </c>
      <c r="J15" s="29"/>
      <c r="K15" s="29"/>
    </row>
    <row r="16" spans="1:11" ht="12.75">
      <c r="A16" s="29"/>
      <c r="B16" s="30"/>
      <c r="C16" s="29"/>
      <c r="D16" s="12">
        <v>2016</v>
      </c>
      <c r="E16" s="31">
        <f t="shared" si="0"/>
        <v>56837</v>
      </c>
      <c r="F16" s="31">
        <f t="shared" si="1"/>
        <v>54617</v>
      </c>
      <c r="G16" s="31">
        <f>G22+G70+G76+G106+G112</f>
        <v>53617</v>
      </c>
      <c r="H16" s="31">
        <f t="shared" si="2"/>
        <v>1000</v>
      </c>
      <c r="I16" s="31">
        <f t="shared" si="2"/>
        <v>2220</v>
      </c>
      <c r="J16" s="29"/>
      <c r="K16" s="29"/>
    </row>
    <row r="17" spans="1:11" ht="12.75">
      <c r="A17" s="29"/>
      <c r="B17" s="30"/>
      <c r="C17" s="29"/>
      <c r="D17" s="12">
        <v>2017</v>
      </c>
      <c r="E17" s="31">
        <f t="shared" si="0"/>
        <v>25703</v>
      </c>
      <c r="F17" s="31">
        <f t="shared" si="1"/>
        <v>23483</v>
      </c>
      <c r="G17" s="31">
        <f>G23+G71+G77+G107+G113</f>
        <v>22483</v>
      </c>
      <c r="H17" s="31">
        <f t="shared" si="2"/>
        <v>1000</v>
      </c>
      <c r="I17" s="31">
        <f t="shared" si="2"/>
        <v>2220</v>
      </c>
      <c r="J17" s="29"/>
      <c r="K17" s="29"/>
    </row>
    <row r="18" spans="1:11" ht="15.75" customHeight="1">
      <c r="A18" s="27" t="s">
        <v>392</v>
      </c>
      <c r="B18" s="32" t="s">
        <v>393</v>
      </c>
      <c r="C18" s="27"/>
      <c r="D18" s="12" t="s">
        <v>394</v>
      </c>
      <c r="E18" s="31">
        <f>G18+H18+I18</f>
        <v>485963</v>
      </c>
      <c r="F18" s="31">
        <f t="shared" si="1"/>
        <v>485963</v>
      </c>
      <c r="G18" s="31">
        <f>G19+G20+G21+G22+G23</f>
        <v>484463</v>
      </c>
      <c r="H18" s="31">
        <f>H19+H20+H21+H22+H23</f>
        <v>1500</v>
      </c>
      <c r="I18" s="31">
        <f>I19+I20+I21+I22+I23</f>
        <v>0</v>
      </c>
      <c r="J18" s="33" t="s">
        <v>117</v>
      </c>
      <c r="K18" s="27"/>
    </row>
    <row r="19" spans="1:11" ht="12.75">
      <c r="A19" s="27"/>
      <c r="B19" s="32"/>
      <c r="C19" s="27"/>
      <c r="D19" s="12">
        <v>2013</v>
      </c>
      <c r="E19" s="31">
        <f>G19+H19+I19</f>
        <v>10885</v>
      </c>
      <c r="F19" s="31">
        <f t="shared" si="1"/>
        <v>10885</v>
      </c>
      <c r="G19" s="13">
        <f>G25+G31+G37+G43+G49+G55+G61</f>
        <v>9385</v>
      </c>
      <c r="H19" s="31">
        <f>H25+H31+H37</f>
        <v>1500</v>
      </c>
      <c r="I19" s="31">
        <f>I25+I31+I37</f>
        <v>0</v>
      </c>
      <c r="J19" s="33"/>
      <c r="K19" s="27"/>
    </row>
    <row r="20" spans="1:11" ht="12.75">
      <c r="A20" s="27"/>
      <c r="B20" s="32"/>
      <c r="C20" s="27"/>
      <c r="D20" s="12">
        <v>2014</v>
      </c>
      <c r="E20" s="31">
        <f aca="true" t="shared" si="3" ref="E20:E29">G20+H20+I20</f>
        <v>61496</v>
      </c>
      <c r="F20" s="31">
        <f t="shared" si="1"/>
        <v>61496</v>
      </c>
      <c r="G20" s="31">
        <f>G26+G32+G38+G44+G50+G56+G62</f>
        <v>61496</v>
      </c>
      <c r="H20" s="31">
        <f aca="true" t="shared" si="4" ref="H20:I23">H26+H32+H38</f>
        <v>0</v>
      </c>
      <c r="I20" s="31">
        <f t="shared" si="4"/>
        <v>0</v>
      </c>
      <c r="J20" s="33"/>
      <c r="K20" s="27"/>
    </row>
    <row r="21" spans="1:11" ht="12.75">
      <c r="A21" s="27"/>
      <c r="B21" s="32"/>
      <c r="C21" s="27"/>
      <c r="D21" s="12">
        <v>2015</v>
      </c>
      <c r="E21" s="31">
        <f t="shared" si="3"/>
        <v>384439</v>
      </c>
      <c r="F21" s="31">
        <f t="shared" si="1"/>
        <v>384439</v>
      </c>
      <c r="G21" s="31">
        <f>G27+G33+G39+G45+G51+G57+G63</f>
        <v>384439</v>
      </c>
      <c r="H21" s="31">
        <f t="shared" si="4"/>
        <v>0</v>
      </c>
      <c r="I21" s="31">
        <f t="shared" si="4"/>
        <v>0</v>
      </c>
      <c r="J21" s="33"/>
      <c r="K21" s="27"/>
    </row>
    <row r="22" spans="1:11" ht="12.75">
      <c r="A22" s="27"/>
      <c r="B22" s="32"/>
      <c r="C22" s="27"/>
      <c r="D22" s="12">
        <v>2016</v>
      </c>
      <c r="E22" s="31">
        <f t="shared" si="3"/>
        <v>29143</v>
      </c>
      <c r="F22" s="31">
        <f t="shared" si="1"/>
        <v>29143</v>
      </c>
      <c r="G22" s="31">
        <f>G28+G34+G40+G46+G52+G58+G64</f>
        <v>29143</v>
      </c>
      <c r="H22" s="31">
        <f t="shared" si="4"/>
        <v>0</v>
      </c>
      <c r="I22" s="31">
        <f t="shared" si="4"/>
        <v>0</v>
      </c>
      <c r="J22" s="33"/>
      <c r="K22" s="27"/>
    </row>
    <row r="23" spans="1:11" ht="12.75">
      <c r="A23" s="27"/>
      <c r="B23" s="32"/>
      <c r="C23" s="27"/>
      <c r="D23" s="12">
        <v>2017</v>
      </c>
      <c r="E23" s="31">
        <f t="shared" si="3"/>
        <v>0</v>
      </c>
      <c r="F23" s="31">
        <f t="shared" si="1"/>
        <v>0</v>
      </c>
      <c r="G23" s="31">
        <f>G29+G35+G41+G47+G53+G59+G65</f>
        <v>0</v>
      </c>
      <c r="H23" s="31">
        <f t="shared" si="4"/>
        <v>0</v>
      </c>
      <c r="I23" s="31">
        <f t="shared" si="4"/>
        <v>0</v>
      </c>
      <c r="J23" s="33"/>
      <c r="K23" s="27"/>
    </row>
    <row r="24" spans="1:11" ht="14.25" customHeight="1">
      <c r="A24" s="34" t="s">
        <v>429</v>
      </c>
      <c r="B24" s="35" t="s">
        <v>271</v>
      </c>
      <c r="C24" s="11" t="s">
        <v>430</v>
      </c>
      <c r="D24" s="36" t="s">
        <v>394</v>
      </c>
      <c r="E24" s="37">
        <f t="shared" si="3"/>
        <v>350000</v>
      </c>
      <c r="F24" s="31">
        <f t="shared" si="1"/>
        <v>350000</v>
      </c>
      <c r="G24" s="37">
        <f>G25+G26+G27+G28+G29</f>
        <v>350000</v>
      </c>
      <c r="H24" s="37">
        <f>H25+H26+H27+H28+H29</f>
        <v>0</v>
      </c>
      <c r="I24" s="37">
        <f>I25+I26+I27+I28+I29</f>
        <v>0</v>
      </c>
      <c r="J24" s="33" t="s">
        <v>117</v>
      </c>
      <c r="K24" s="38"/>
    </row>
    <row r="25" spans="1:11" ht="12.75">
      <c r="A25" s="34"/>
      <c r="B25" s="35"/>
      <c r="C25" s="11"/>
      <c r="D25" s="36">
        <v>2013</v>
      </c>
      <c r="E25" s="37">
        <f t="shared" si="3"/>
        <v>0</v>
      </c>
      <c r="F25" s="31">
        <f t="shared" si="1"/>
        <v>0</v>
      </c>
      <c r="G25" s="37"/>
      <c r="H25" s="37"/>
      <c r="I25" s="37"/>
      <c r="J25" s="33"/>
      <c r="K25" s="38"/>
    </row>
    <row r="26" spans="1:11" ht="12.75">
      <c r="A26" s="34"/>
      <c r="B26" s="35"/>
      <c r="C26" s="11"/>
      <c r="D26" s="36">
        <v>2014</v>
      </c>
      <c r="E26" s="37">
        <f t="shared" si="3"/>
        <v>0</v>
      </c>
      <c r="F26" s="31">
        <f t="shared" si="1"/>
        <v>0</v>
      </c>
      <c r="G26" s="37"/>
      <c r="H26" s="37"/>
      <c r="I26" s="37"/>
      <c r="J26" s="33"/>
      <c r="K26" s="38"/>
    </row>
    <row r="27" spans="1:11" ht="12.75">
      <c r="A27" s="34"/>
      <c r="B27" s="35"/>
      <c r="C27" s="11"/>
      <c r="D27" s="36">
        <v>2015</v>
      </c>
      <c r="E27" s="37">
        <f t="shared" si="3"/>
        <v>350000</v>
      </c>
      <c r="F27" s="31">
        <f t="shared" si="1"/>
        <v>350000</v>
      </c>
      <c r="G27" s="37">
        <v>350000</v>
      </c>
      <c r="H27" s="37"/>
      <c r="I27" s="37"/>
      <c r="J27" s="33"/>
      <c r="K27" s="38"/>
    </row>
    <row r="28" spans="1:11" ht="12.75">
      <c r="A28" s="34"/>
      <c r="B28" s="35"/>
      <c r="C28" s="11"/>
      <c r="D28" s="36">
        <v>2016</v>
      </c>
      <c r="E28" s="37">
        <f t="shared" si="3"/>
        <v>0</v>
      </c>
      <c r="F28" s="31">
        <f t="shared" si="1"/>
        <v>0</v>
      </c>
      <c r="G28" s="37"/>
      <c r="H28" s="37"/>
      <c r="I28" s="37"/>
      <c r="J28" s="33"/>
      <c r="K28" s="38"/>
    </row>
    <row r="29" spans="1:11" ht="12.75">
      <c r="A29" s="34"/>
      <c r="B29" s="35"/>
      <c r="C29" s="11"/>
      <c r="D29" s="36">
        <v>2017</v>
      </c>
      <c r="E29" s="37">
        <f t="shared" si="3"/>
        <v>0</v>
      </c>
      <c r="F29" s="31">
        <f t="shared" si="1"/>
        <v>0</v>
      </c>
      <c r="G29" s="37"/>
      <c r="H29" s="37"/>
      <c r="I29" s="37"/>
      <c r="J29" s="33"/>
      <c r="K29" s="38"/>
    </row>
    <row r="30" spans="1:11" ht="12.75">
      <c r="A30" s="34" t="s">
        <v>431</v>
      </c>
      <c r="B30" s="35" t="s">
        <v>211</v>
      </c>
      <c r="C30" s="11" t="s">
        <v>430</v>
      </c>
      <c r="D30" s="36" t="s">
        <v>394</v>
      </c>
      <c r="E30" s="37"/>
      <c r="F30" s="31">
        <f t="shared" si="1"/>
        <v>0</v>
      </c>
      <c r="G30" s="37"/>
      <c r="H30" s="37"/>
      <c r="I30" s="37"/>
      <c r="J30" s="33" t="s">
        <v>117</v>
      </c>
      <c r="K30" s="38"/>
    </row>
    <row r="31" spans="1:11" ht="12.75">
      <c r="A31" s="34"/>
      <c r="B31" s="35"/>
      <c r="C31" s="11"/>
      <c r="D31" s="36">
        <v>2013</v>
      </c>
      <c r="E31" s="37"/>
      <c r="F31" s="31">
        <f t="shared" si="1"/>
        <v>1500</v>
      </c>
      <c r="G31" s="37"/>
      <c r="H31" s="37">
        <v>1500</v>
      </c>
      <c r="I31" s="37"/>
      <c r="J31" s="33"/>
      <c r="K31" s="38"/>
    </row>
    <row r="32" spans="1:11" ht="12.75">
      <c r="A32" s="34"/>
      <c r="B32" s="35"/>
      <c r="C32" s="11"/>
      <c r="D32" s="36">
        <v>2014</v>
      </c>
      <c r="E32" s="37"/>
      <c r="F32" s="31">
        <f t="shared" si="1"/>
        <v>0</v>
      </c>
      <c r="G32" s="37"/>
      <c r="H32" s="37"/>
      <c r="I32" s="37"/>
      <c r="J32" s="33"/>
      <c r="K32" s="38"/>
    </row>
    <row r="33" spans="1:11" ht="12.75">
      <c r="A33" s="34"/>
      <c r="B33" s="35"/>
      <c r="C33" s="11"/>
      <c r="D33" s="36">
        <v>2015</v>
      </c>
      <c r="E33" s="37"/>
      <c r="F33" s="31">
        <f t="shared" si="1"/>
        <v>0</v>
      </c>
      <c r="G33" s="37"/>
      <c r="H33" s="37"/>
      <c r="I33" s="37"/>
      <c r="J33" s="33"/>
      <c r="K33" s="38"/>
    </row>
    <row r="34" spans="1:11" ht="12.75">
      <c r="A34" s="34"/>
      <c r="B34" s="35"/>
      <c r="C34" s="11"/>
      <c r="D34" s="36">
        <v>2016</v>
      </c>
      <c r="E34" s="37"/>
      <c r="F34" s="31">
        <f t="shared" si="1"/>
        <v>0</v>
      </c>
      <c r="G34" s="37"/>
      <c r="H34" s="37"/>
      <c r="I34" s="37"/>
      <c r="J34" s="33"/>
      <c r="K34" s="38"/>
    </row>
    <row r="35" spans="1:11" ht="12.75">
      <c r="A35" s="34"/>
      <c r="B35" s="35"/>
      <c r="C35" s="11"/>
      <c r="D35" s="36">
        <v>2017</v>
      </c>
      <c r="E35" s="37"/>
      <c r="F35" s="31">
        <f t="shared" si="1"/>
        <v>0</v>
      </c>
      <c r="G35" s="37"/>
      <c r="H35" s="37"/>
      <c r="I35" s="37"/>
      <c r="J35" s="33"/>
      <c r="K35" s="38"/>
    </row>
    <row r="36" spans="1:11" ht="12.75">
      <c r="A36" s="34" t="s">
        <v>433</v>
      </c>
      <c r="B36" s="35" t="s">
        <v>474</v>
      </c>
      <c r="C36" s="11" t="s">
        <v>430</v>
      </c>
      <c r="D36" s="36" t="s">
        <v>394</v>
      </c>
      <c r="E36" s="37">
        <f aca="true" t="shared" si="5" ref="E36:E41">G36+H36+I36</f>
        <v>9385</v>
      </c>
      <c r="F36" s="31">
        <f t="shared" si="1"/>
        <v>9385</v>
      </c>
      <c r="G36" s="37">
        <f>G37+G38+G39+G40+G41</f>
        <v>9385</v>
      </c>
      <c r="H36" s="37">
        <f>H37+H38+H39+H40+H41</f>
        <v>0</v>
      </c>
      <c r="I36" s="37">
        <f>I37+I38+I39+I40+I41</f>
        <v>0</v>
      </c>
      <c r="J36" s="33" t="s">
        <v>117</v>
      </c>
      <c r="K36" s="38"/>
    </row>
    <row r="37" spans="1:11" ht="12.75">
      <c r="A37" s="34"/>
      <c r="B37" s="35"/>
      <c r="C37" s="11"/>
      <c r="D37" s="36">
        <v>2013</v>
      </c>
      <c r="E37" s="37">
        <f t="shared" si="5"/>
        <v>9385</v>
      </c>
      <c r="F37" s="31">
        <f t="shared" si="1"/>
        <v>9385</v>
      </c>
      <c r="G37" s="37">
        <v>9385</v>
      </c>
      <c r="H37" s="37"/>
      <c r="I37" s="37"/>
      <c r="J37" s="33"/>
      <c r="K37" s="38"/>
    </row>
    <row r="38" spans="1:11" ht="12.75">
      <c r="A38" s="34"/>
      <c r="B38" s="35"/>
      <c r="C38" s="11"/>
      <c r="D38" s="36">
        <v>2014</v>
      </c>
      <c r="E38" s="37">
        <f t="shared" si="5"/>
        <v>0</v>
      </c>
      <c r="F38" s="31">
        <f t="shared" si="1"/>
        <v>0</v>
      </c>
      <c r="G38" s="37"/>
      <c r="H38" s="37"/>
      <c r="I38" s="37"/>
      <c r="J38" s="33"/>
      <c r="K38" s="38"/>
    </row>
    <row r="39" spans="1:11" ht="12.75">
      <c r="A39" s="34"/>
      <c r="B39" s="35"/>
      <c r="C39" s="11"/>
      <c r="D39" s="36">
        <v>2015</v>
      </c>
      <c r="E39" s="37">
        <f t="shared" si="5"/>
        <v>0</v>
      </c>
      <c r="F39" s="31">
        <f t="shared" si="1"/>
        <v>0</v>
      </c>
      <c r="G39" s="37"/>
      <c r="H39" s="37"/>
      <c r="I39" s="37"/>
      <c r="J39" s="33"/>
      <c r="K39" s="38"/>
    </row>
    <row r="40" spans="1:11" ht="12.75">
      <c r="A40" s="34"/>
      <c r="B40" s="35"/>
      <c r="C40" s="11"/>
      <c r="D40" s="36">
        <v>2016</v>
      </c>
      <c r="E40" s="37">
        <f t="shared" si="5"/>
        <v>0</v>
      </c>
      <c r="F40" s="31">
        <f t="shared" si="1"/>
        <v>0</v>
      </c>
      <c r="G40" s="37"/>
      <c r="H40" s="37"/>
      <c r="I40" s="37"/>
      <c r="J40" s="33"/>
      <c r="K40" s="38"/>
    </row>
    <row r="41" spans="1:11" ht="12.75">
      <c r="A41" s="34"/>
      <c r="B41" s="35"/>
      <c r="C41" s="11"/>
      <c r="D41" s="36">
        <v>2017</v>
      </c>
      <c r="E41" s="37">
        <f t="shared" si="5"/>
        <v>0</v>
      </c>
      <c r="F41" s="31">
        <f t="shared" si="1"/>
        <v>0</v>
      </c>
      <c r="G41" s="37"/>
      <c r="H41" s="37"/>
      <c r="I41" s="37"/>
      <c r="J41" s="33"/>
      <c r="K41" s="38"/>
    </row>
    <row r="42" spans="1:11" ht="15.75" customHeight="1">
      <c r="A42" s="34" t="s">
        <v>436</v>
      </c>
      <c r="B42" s="39" t="s">
        <v>272</v>
      </c>
      <c r="C42" s="11" t="s">
        <v>430</v>
      </c>
      <c r="D42" s="36" t="s">
        <v>394</v>
      </c>
      <c r="E42" s="37">
        <f aca="true" t="shared" si="6" ref="E42:E53">G42+H42+I42</f>
        <v>61496</v>
      </c>
      <c r="F42" s="31">
        <f t="shared" si="1"/>
        <v>61496</v>
      </c>
      <c r="G42" s="37">
        <f>G43+G44+G45+G46+G47</f>
        <v>61496</v>
      </c>
      <c r="H42" s="37">
        <f>H43+H44+H45+H46+H47</f>
        <v>0</v>
      </c>
      <c r="I42" s="37">
        <f>I43+I44+I45+I46+I47</f>
        <v>0</v>
      </c>
      <c r="J42" s="33" t="s">
        <v>117</v>
      </c>
      <c r="K42" s="38"/>
    </row>
    <row r="43" spans="1:11" ht="15.75" customHeight="1">
      <c r="A43" s="34"/>
      <c r="B43" s="39"/>
      <c r="C43" s="11"/>
      <c r="D43" s="36">
        <v>2013</v>
      </c>
      <c r="E43" s="37">
        <f t="shared" si="6"/>
        <v>0</v>
      </c>
      <c r="F43" s="31">
        <f t="shared" si="1"/>
        <v>0</v>
      </c>
      <c r="G43" s="37"/>
      <c r="H43" s="37"/>
      <c r="I43" s="37"/>
      <c r="J43" s="33"/>
      <c r="K43" s="38"/>
    </row>
    <row r="44" spans="1:11" ht="15.75" customHeight="1">
      <c r="A44" s="34"/>
      <c r="B44" s="39"/>
      <c r="C44" s="11"/>
      <c r="D44" s="36">
        <v>2014</v>
      </c>
      <c r="E44" s="37">
        <f t="shared" si="6"/>
        <v>61496</v>
      </c>
      <c r="F44" s="31">
        <f t="shared" si="1"/>
        <v>61496</v>
      </c>
      <c r="G44" s="37">
        <v>61496</v>
      </c>
      <c r="H44" s="37"/>
      <c r="I44" s="37"/>
      <c r="J44" s="33"/>
      <c r="K44" s="38"/>
    </row>
    <row r="45" spans="1:11" ht="15.75" customHeight="1">
      <c r="A45" s="34"/>
      <c r="B45" s="39"/>
      <c r="C45" s="11"/>
      <c r="D45" s="36">
        <v>2015</v>
      </c>
      <c r="E45" s="37">
        <f t="shared" si="6"/>
        <v>0</v>
      </c>
      <c r="F45" s="31">
        <f t="shared" si="1"/>
        <v>0</v>
      </c>
      <c r="G45" s="37"/>
      <c r="H45" s="37"/>
      <c r="I45" s="37"/>
      <c r="J45" s="33"/>
      <c r="K45" s="38"/>
    </row>
    <row r="46" spans="1:11" ht="15.75" customHeight="1">
      <c r="A46" s="34"/>
      <c r="B46" s="39"/>
      <c r="C46" s="11"/>
      <c r="D46" s="36">
        <v>2016</v>
      </c>
      <c r="E46" s="37">
        <f t="shared" si="6"/>
        <v>0</v>
      </c>
      <c r="F46" s="31">
        <f t="shared" si="1"/>
        <v>0</v>
      </c>
      <c r="G46" s="37"/>
      <c r="H46" s="37"/>
      <c r="I46" s="37"/>
      <c r="J46" s="33"/>
      <c r="K46" s="38"/>
    </row>
    <row r="47" spans="1:11" ht="15.75" customHeight="1">
      <c r="A47" s="34"/>
      <c r="B47" s="39"/>
      <c r="C47" s="11"/>
      <c r="D47" s="36">
        <v>2017</v>
      </c>
      <c r="E47" s="37">
        <f t="shared" si="6"/>
        <v>0</v>
      </c>
      <c r="F47" s="31">
        <f t="shared" si="1"/>
        <v>0</v>
      </c>
      <c r="G47" s="37"/>
      <c r="H47" s="37"/>
      <c r="I47" s="37"/>
      <c r="J47" s="33"/>
      <c r="K47" s="38"/>
    </row>
    <row r="48" spans="1:11" ht="15.75" customHeight="1">
      <c r="A48" s="34" t="s">
        <v>437</v>
      </c>
      <c r="B48" s="39" t="s">
        <v>273</v>
      </c>
      <c r="C48" s="11" t="s">
        <v>430</v>
      </c>
      <c r="D48" s="36" t="s">
        <v>394</v>
      </c>
      <c r="E48" s="37">
        <f t="shared" si="6"/>
        <v>34439</v>
      </c>
      <c r="F48" s="31">
        <f t="shared" si="1"/>
        <v>34439</v>
      </c>
      <c r="G48" s="37">
        <f>G49+G50+G51+G52+G53</f>
        <v>34439</v>
      </c>
      <c r="H48" s="37">
        <f>H49+H50+H51+H52+H53</f>
        <v>0</v>
      </c>
      <c r="I48" s="37">
        <f>I49+I50+I51+I52+I53</f>
        <v>0</v>
      </c>
      <c r="J48" s="33" t="s">
        <v>117</v>
      </c>
      <c r="K48" s="38"/>
    </row>
    <row r="49" spans="1:11" ht="15.75" customHeight="1">
      <c r="A49" s="34"/>
      <c r="B49" s="39"/>
      <c r="C49" s="11"/>
      <c r="D49" s="36">
        <v>2013</v>
      </c>
      <c r="E49" s="37">
        <f t="shared" si="6"/>
        <v>0</v>
      </c>
      <c r="F49" s="31">
        <f t="shared" si="1"/>
        <v>0</v>
      </c>
      <c r="G49" s="37"/>
      <c r="H49" s="37"/>
      <c r="I49" s="37"/>
      <c r="J49" s="33"/>
      <c r="K49" s="38"/>
    </row>
    <row r="50" spans="1:11" ht="15.75" customHeight="1">
      <c r="A50" s="34"/>
      <c r="B50" s="39"/>
      <c r="C50" s="11"/>
      <c r="D50" s="36">
        <v>2014</v>
      </c>
      <c r="E50" s="37">
        <f t="shared" si="6"/>
        <v>0</v>
      </c>
      <c r="F50" s="31">
        <f t="shared" si="1"/>
        <v>0</v>
      </c>
      <c r="G50" s="37"/>
      <c r="H50" s="37"/>
      <c r="I50" s="37"/>
      <c r="J50" s="33"/>
      <c r="K50" s="38"/>
    </row>
    <row r="51" spans="1:11" ht="15.75" customHeight="1">
      <c r="A51" s="34"/>
      <c r="B51" s="39"/>
      <c r="C51" s="11"/>
      <c r="D51" s="36">
        <v>2015</v>
      </c>
      <c r="E51" s="37">
        <f t="shared" si="6"/>
        <v>34439</v>
      </c>
      <c r="F51" s="31">
        <f t="shared" si="1"/>
        <v>34439</v>
      </c>
      <c r="G51" s="37">
        <v>34439</v>
      </c>
      <c r="H51" s="37"/>
      <c r="I51" s="37"/>
      <c r="J51" s="33"/>
      <c r="K51" s="38"/>
    </row>
    <row r="52" spans="1:11" ht="15.75" customHeight="1">
      <c r="A52" s="34"/>
      <c r="B52" s="39"/>
      <c r="C52" s="11"/>
      <c r="D52" s="36">
        <v>2016</v>
      </c>
      <c r="E52" s="37">
        <f t="shared" si="6"/>
        <v>0</v>
      </c>
      <c r="F52" s="31">
        <f t="shared" si="1"/>
        <v>0</v>
      </c>
      <c r="G52" s="37"/>
      <c r="H52" s="37"/>
      <c r="I52" s="37"/>
      <c r="J52" s="33"/>
      <c r="K52" s="38"/>
    </row>
    <row r="53" spans="1:11" ht="15.75" customHeight="1">
      <c r="A53" s="34"/>
      <c r="B53" s="39"/>
      <c r="C53" s="11"/>
      <c r="D53" s="36">
        <v>2017</v>
      </c>
      <c r="E53" s="37">
        <f t="shared" si="6"/>
        <v>0</v>
      </c>
      <c r="F53" s="31">
        <f t="shared" si="1"/>
        <v>0</v>
      </c>
      <c r="G53" s="37"/>
      <c r="H53" s="37"/>
      <c r="I53" s="37"/>
      <c r="J53" s="33"/>
      <c r="K53" s="38"/>
    </row>
    <row r="54" spans="1:11" ht="15.75" customHeight="1">
      <c r="A54" s="34" t="s">
        <v>439</v>
      </c>
      <c r="B54" s="39" t="s">
        <v>274</v>
      </c>
      <c r="C54" s="11" t="s">
        <v>430</v>
      </c>
      <c r="D54" s="36" t="s">
        <v>394</v>
      </c>
      <c r="E54" s="37">
        <f aca="true" t="shared" si="7" ref="E54:E65">G54+H54+I54</f>
        <v>16645</v>
      </c>
      <c r="F54" s="31">
        <f t="shared" si="1"/>
        <v>16645</v>
      </c>
      <c r="G54" s="37">
        <f>G55+G56+G57+G58+G59</f>
        <v>16645</v>
      </c>
      <c r="H54" s="37">
        <f>H55+H56+H57+H58+H59</f>
        <v>0</v>
      </c>
      <c r="I54" s="37">
        <f>I55+I56+I57+I58+I59</f>
        <v>0</v>
      </c>
      <c r="J54" s="33" t="s">
        <v>117</v>
      </c>
      <c r="K54" s="38"/>
    </row>
    <row r="55" spans="1:11" ht="15.75" customHeight="1">
      <c r="A55" s="34"/>
      <c r="B55" s="39"/>
      <c r="C55" s="11"/>
      <c r="D55" s="36">
        <v>2013</v>
      </c>
      <c r="E55" s="37">
        <f t="shared" si="7"/>
        <v>0</v>
      </c>
      <c r="F55" s="31">
        <f t="shared" si="1"/>
        <v>0</v>
      </c>
      <c r="G55" s="37"/>
      <c r="H55" s="37"/>
      <c r="I55" s="37"/>
      <c r="J55" s="33"/>
      <c r="K55" s="38"/>
    </row>
    <row r="56" spans="1:11" ht="15.75" customHeight="1">
      <c r="A56" s="34"/>
      <c r="B56" s="39"/>
      <c r="C56" s="11"/>
      <c r="D56" s="36">
        <v>2014</v>
      </c>
      <c r="E56" s="37">
        <f t="shared" si="7"/>
        <v>0</v>
      </c>
      <c r="F56" s="31">
        <f t="shared" si="1"/>
        <v>0</v>
      </c>
      <c r="G56" s="37"/>
      <c r="H56" s="37"/>
      <c r="I56" s="37"/>
      <c r="J56" s="33"/>
      <c r="K56" s="38"/>
    </row>
    <row r="57" spans="1:11" ht="15.75" customHeight="1">
      <c r="A57" s="34"/>
      <c r="B57" s="39"/>
      <c r="C57" s="11"/>
      <c r="D57" s="36">
        <v>2015</v>
      </c>
      <c r="E57" s="37">
        <f t="shared" si="7"/>
        <v>0</v>
      </c>
      <c r="F57" s="31">
        <f t="shared" si="1"/>
        <v>0</v>
      </c>
      <c r="G57" s="37"/>
      <c r="H57" s="37"/>
      <c r="I57" s="37"/>
      <c r="J57" s="33"/>
      <c r="K57" s="38"/>
    </row>
    <row r="58" spans="1:11" ht="15.75" customHeight="1">
      <c r="A58" s="34"/>
      <c r="B58" s="39"/>
      <c r="C58" s="11"/>
      <c r="D58" s="36">
        <v>2016</v>
      </c>
      <c r="E58" s="37">
        <f t="shared" si="7"/>
        <v>16645</v>
      </c>
      <c r="F58" s="31">
        <f t="shared" si="1"/>
        <v>16645</v>
      </c>
      <c r="G58" s="37">
        <v>16645</v>
      </c>
      <c r="H58" s="37"/>
      <c r="I58" s="37"/>
      <c r="J58" s="33"/>
      <c r="K58" s="38"/>
    </row>
    <row r="59" spans="1:11" ht="15.75" customHeight="1">
      <c r="A59" s="34"/>
      <c r="B59" s="39"/>
      <c r="C59" s="11"/>
      <c r="D59" s="36">
        <v>2017</v>
      </c>
      <c r="E59" s="37">
        <f t="shared" si="7"/>
        <v>0</v>
      </c>
      <c r="F59" s="31">
        <f t="shared" si="1"/>
        <v>0</v>
      </c>
      <c r="G59" s="37"/>
      <c r="H59" s="37"/>
      <c r="I59" s="37"/>
      <c r="J59" s="33"/>
      <c r="K59" s="38"/>
    </row>
    <row r="60" spans="1:11" ht="15.75" customHeight="1">
      <c r="A60" s="34" t="s">
        <v>441</v>
      </c>
      <c r="B60" s="39" t="s">
        <v>275</v>
      </c>
      <c r="C60" s="11" t="s">
        <v>430</v>
      </c>
      <c r="D60" s="36" t="s">
        <v>394</v>
      </c>
      <c r="E60" s="37">
        <f t="shared" si="7"/>
        <v>12498</v>
      </c>
      <c r="F60" s="31">
        <f t="shared" si="1"/>
        <v>12498</v>
      </c>
      <c r="G60" s="37">
        <f>G61+G62+G63+G64+G65</f>
        <v>12498</v>
      </c>
      <c r="H60" s="37">
        <f>H61+H62+H63+H64+H65</f>
        <v>0</v>
      </c>
      <c r="I60" s="37">
        <f>I61+I62+I63+I64+I65</f>
        <v>0</v>
      </c>
      <c r="J60" s="33" t="s">
        <v>117</v>
      </c>
      <c r="K60" s="38"/>
    </row>
    <row r="61" spans="1:11" ht="15.75" customHeight="1">
      <c r="A61" s="34"/>
      <c r="B61" s="39"/>
      <c r="C61" s="11"/>
      <c r="D61" s="36">
        <v>2013</v>
      </c>
      <c r="E61" s="37">
        <f t="shared" si="7"/>
        <v>0</v>
      </c>
      <c r="F61" s="31">
        <f t="shared" si="1"/>
        <v>0</v>
      </c>
      <c r="G61" s="37"/>
      <c r="H61" s="37"/>
      <c r="I61" s="37"/>
      <c r="J61" s="33"/>
      <c r="K61" s="38"/>
    </row>
    <row r="62" spans="1:11" ht="15.75" customHeight="1">
      <c r="A62" s="34"/>
      <c r="B62" s="39"/>
      <c r="C62" s="11"/>
      <c r="D62" s="36">
        <v>2014</v>
      </c>
      <c r="E62" s="37">
        <f t="shared" si="7"/>
        <v>0</v>
      </c>
      <c r="F62" s="31">
        <f t="shared" si="1"/>
        <v>0</v>
      </c>
      <c r="G62" s="37"/>
      <c r="H62" s="37"/>
      <c r="I62" s="37"/>
      <c r="J62" s="33"/>
      <c r="K62" s="38"/>
    </row>
    <row r="63" spans="1:11" ht="15.75" customHeight="1">
      <c r="A63" s="34"/>
      <c r="B63" s="39"/>
      <c r="C63" s="11"/>
      <c r="D63" s="36">
        <v>2015</v>
      </c>
      <c r="E63" s="37">
        <f t="shared" si="7"/>
        <v>0</v>
      </c>
      <c r="F63" s="31">
        <f t="shared" si="1"/>
        <v>0</v>
      </c>
      <c r="G63" s="37"/>
      <c r="H63" s="37"/>
      <c r="I63" s="37"/>
      <c r="J63" s="33"/>
      <c r="K63" s="38"/>
    </row>
    <row r="64" spans="1:11" ht="15.75" customHeight="1">
      <c r="A64" s="34"/>
      <c r="B64" s="39"/>
      <c r="C64" s="11"/>
      <c r="D64" s="36">
        <v>2016</v>
      </c>
      <c r="E64" s="37">
        <f t="shared" si="7"/>
        <v>12498</v>
      </c>
      <c r="F64" s="31">
        <f t="shared" si="1"/>
        <v>12498</v>
      </c>
      <c r="G64" s="37">
        <v>12498</v>
      </c>
      <c r="H64" s="37"/>
      <c r="I64" s="37"/>
      <c r="J64" s="33"/>
      <c r="K64" s="38"/>
    </row>
    <row r="65" spans="1:11" ht="15.75" customHeight="1">
      <c r="A65" s="34"/>
      <c r="B65" s="39"/>
      <c r="C65" s="11"/>
      <c r="D65" s="36">
        <v>2017</v>
      </c>
      <c r="E65" s="37">
        <f t="shared" si="7"/>
        <v>0</v>
      </c>
      <c r="F65" s="31">
        <f t="shared" si="1"/>
        <v>0</v>
      </c>
      <c r="G65" s="37"/>
      <c r="H65" s="37"/>
      <c r="I65" s="37"/>
      <c r="J65" s="33"/>
      <c r="K65" s="38"/>
    </row>
    <row r="66" spans="1:11" ht="17.25" customHeight="1">
      <c r="A66" s="38" t="s">
        <v>395</v>
      </c>
      <c r="B66" s="40" t="s">
        <v>115</v>
      </c>
      <c r="C66" s="38"/>
      <c r="D66" s="36" t="s">
        <v>394</v>
      </c>
      <c r="E66" s="37">
        <f>E67+E68+E69+E70+E71</f>
        <v>116252</v>
      </c>
      <c r="F66" s="31">
        <f t="shared" si="1"/>
        <v>103472</v>
      </c>
      <c r="G66" s="37">
        <f>G67+G68+G69+G70+G71</f>
        <v>103472</v>
      </c>
      <c r="H66" s="37">
        <f>H67+H68+H69+H70+H71</f>
        <v>0</v>
      </c>
      <c r="I66" s="37">
        <f>I67+I68+I69+I70+I71</f>
        <v>12780</v>
      </c>
      <c r="J66" s="33" t="s">
        <v>117</v>
      </c>
      <c r="K66" s="38"/>
    </row>
    <row r="67" spans="1:11" ht="12.75">
      <c r="A67" s="38"/>
      <c r="B67" s="40"/>
      <c r="C67" s="38"/>
      <c r="D67" s="36">
        <v>2013</v>
      </c>
      <c r="E67" s="37">
        <f>G67+H67+I67</f>
        <v>5764</v>
      </c>
      <c r="F67" s="31">
        <f t="shared" si="1"/>
        <v>1664</v>
      </c>
      <c r="G67" s="37">
        <v>1664</v>
      </c>
      <c r="H67" s="37"/>
      <c r="I67" s="37">
        <v>4100</v>
      </c>
      <c r="J67" s="33"/>
      <c r="K67" s="38"/>
    </row>
    <row r="68" spans="1:11" ht="12.75">
      <c r="A68" s="38"/>
      <c r="B68" s="40"/>
      <c r="C68" s="38"/>
      <c r="D68" s="36">
        <v>2014</v>
      </c>
      <c r="E68" s="37">
        <f>G68+H68+I68</f>
        <v>35971</v>
      </c>
      <c r="F68" s="31">
        <f t="shared" si="1"/>
        <v>33801</v>
      </c>
      <c r="G68" s="37">
        <v>33801</v>
      </c>
      <c r="H68" s="37"/>
      <c r="I68" s="37">
        <v>2170</v>
      </c>
      <c r="J68" s="33"/>
      <c r="K68" s="38"/>
    </row>
    <row r="69" spans="1:11" ht="12.75">
      <c r="A69" s="38"/>
      <c r="B69" s="40"/>
      <c r="C69" s="38"/>
      <c r="D69" s="36">
        <v>2015</v>
      </c>
      <c r="E69" s="37">
        <f>G69+H69+I69</f>
        <v>23381</v>
      </c>
      <c r="F69" s="31">
        <f t="shared" si="1"/>
        <v>21211</v>
      </c>
      <c r="G69" s="37">
        <v>21211</v>
      </c>
      <c r="H69" s="37"/>
      <c r="I69" s="37">
        <v>2170</v>
      </c>
      <c r="J69" s="33"/>
      <c r="K69" s="38"/>
    </row>
    <row r="70" spans="1:11" ht="12.75">
      <c r="A70" s="38"/>
      <c r="B70" s="40"/>
      <c r="C70" s="38"/>
      <c r="D70" s="36">
        <v>2016</v>
      </c>
      <c r="E70" s="37">
        <f>G70+H70+I70</f>
        <v>26566</v>
      </c>
      <c r="F70" s="31">
        <f t="shared" si="1"/>
        <v>24396</v>
      </c>
      <c r="G70" s="37">
        <v>24396</v>
      </c>
      <c r="H70" s="37"/>
      <c r="I70" s="37">
        <v>2170</v>
      </c>
      <c r="J70" s="33"/>
      <c r="K70" s="38"/>
    </row>
    <row r="71" spans="1:11" ht="12.75">
      <c r="A71" s="38"/>
      <c r="B71" s="40"/>
      <c r="C71" s="38"/>
      <c r="D71" s="36">
        <v>2017</v>
      </c>
      <c r="E71" s="37">
        <f>G71+H71+I71</f>
        <v>24570</v>
      </c>
      <c r="F71" s="31">
        <f t="shared" si="1"/>
        <v>22400</v>
      </c>
      <c r="G71" s="37">
        <v>22400</v>
      </c>
      <c r="H71" s="37"/>
      <c r="I71" s="37">
        <v>2170</v>
      </c>
      <c r="J71" s="33"/>
      <c r="K71" s="38"/>
    </row>
    <row r="72" spans="1:11" ht="12.75">
      <c r="A72" s="38" t="s">
        <v>396</v>
      </c>
      <c r="B72" s="40" t="s">
        <v>397</v>
      </c>
      <c r="C72" s="38"/>
      <c r="D72" s="36" t="s">
        <v>394</v>
      </c>
      <c r="E72" s="37">
        <f>E73+E74+E75+E76+E77</f>
        <v>29026.25</v>
      </c>
      <c r="F72" s="31">
        <f t="shared" si="1"/>
        <v>29026.25</v>
      </c>
      <c r="G72" s="37">
        <f>G73+G74+G75+G76+G77</f>
        <v>28326.25</v>
      </c>
      <c r="H72" s="37">
        <f>H73+H74+H75+H76+H77</f>
        <v>700</v>
      </c>
      <c r="I72" s="37">
        <f>I73+I74+I75+I76+I77</f>
        <v>0</v>
      </c>
      <c r="J72" s="33" t="s">
        <v>117</v>
      </c>
      <c r="K72" s="38"/>
    </row>
    <row r="73" spans="1:11" ht="12.75">
      <c r="A73" s="38"/>
      <c r="B73" s="40"/>
      <c r="C73" s="38"/>
      <c r="D73" s="36">
        <v>2013</v>
      </c>
      <c r="E73" s="37">
        <f aca="true" t="shared" si="8" ref="E73:E83">G73+H73+I73</f>
        <v>3026.25</v>
      </c>
      <c r="F73" s="31">
        <f t="shared" si="1"/>
        <v>3026.25</v>
      </c>
      <c r="G73" s="37">
        <f>G79+G85+G91+G97</f>
        <v>2626.25</v>
      </c>
      <c r="H73" s="37">
        <f>H79+H85+H91+H97</f>
        <v>400</v>
      </c>
      <c r="I73" s="37">
        <f>I79+I85+I91+I97</f>
        <v>0</v>
      </c>
      <c r="J73" s="33"/>
      <c r="K73" s="38"/>
    </row>
    <row r="74" spans="1:11" ht="12.75">
      <c r="A74" s="38"/>
      <c r="B74" s="40"/>
      <c r="C74" s="38"/>
      <c r="D74" s="36">
        <v>2014</v>
      </c>
      <c r="E74" s="37">
        <f t="shared" si="8"/>
        <v>17200</v>
      </c>
      <c r="F74" s="31">
        <f t="shared" si="1"/>
        <v>17200</v>
      </c>
      <c r="G74" s="37">
        <f aca="true" t="shared" si="9" ref="G74:H77">G80+G86+G92+G98</f>
        <v>17200</v>
      </c>
      <c r="H74" s="37">
        <f t="shared" si="9"/>
        <v>0</v>
      </c>
      <c r="I74" s="37">
        <f>I80+I86+I92</f>
        <v>0</v>
      </c>
      <c r="J74" s="33"/>
      <c r="K74" s="38"/>
    </row>
    <row r="75" spans="1:11" ht="12.75">
      <c r="A75" s="38"/>
      <c r="B75" s="40"/>
      <c r="C75" s="38"/>
      <c r="D75" s="36">
        <v>2015</v>
      </c>
      <c r="E75" s="37">
        <f t="shared" si="8"/>
        <v>8800</v>
      </c>
      <c r="F75" s="31">
        <f t="shared" si="1"/>
        <v>8800</v>
      </c>
      <c r="G75" s="37">
        <f t="shared" si="9"/>
        <v>8500</v>
      </c>
      <c r="H75" s="37">
        <f t="shared" si="9"/>
        <v>300</v>
      </c>
      <c r="I75" s="37">
        <f>I81+I87+I93</f>
        <v>0</v>
      </c>
      <c r="J75" s="33"/>
      <c r="K75" s="38"/>
    </row>
    <row r="76" spans="1:11" ht="12.75">
      <c r="A76" s="38"/>
      <c r="B76" s="40"/>
      <c r="C76" s="38"/>
      <c r="D76" s="36">
        <v>2016</v>
      </c>
      <c r="E76" s="37">
        <f t="shared" si="8"/>
        <v>0</v>
      </c>
      <c r="F76" s="31">
        <f t="shared" si="1"/>
        <v>0</v>
      </c>
      <c r="G76" s="37">
        <f t="shared" si="9"/>
        <v>0</v>
      </c>
      <c r="H76" s="37">
        <f t="shared" si="9"/>
        <v>0</v>
      </c>
      <c r="I76" s="37">
        <f>I82+I88+I94</f>
        <v>0</v>
      </c>
      <c r="J76" s="33"/>
      <c r="K76" s="38"/>
    </row>
    <row r="77" spans="1:11" ht="12.75">
      <c r="A77" s="38"/>
      <c r="B77" s="40"/>
      <c r="C77" s="38"/>
      <c r="D77" s="36">
        <v>2017</v>
      </c>
      <c r="E77" s="37">
        <f t="shared" si="8"/>
        <v>0</v>
      </c>
      <c r="F77" s="31">
        <f aca="true" t="shared" si="10" ref="F77:F113">G77+H77</f>
        <v>0</v>
      </c>
      <c r="G77" s="37">
        <f t="shared" si="9"/>
        <v>0</v>
      </c>
      <c r="H77" s="37">
        <f t="shared" si="9"/>
        <v>0</v>
      </c>
      <c r="I77" s="37">
        <f>I83+I89+I95</f>
        <v>0</v>
      </c>
      <c r="J77" s="33"/>
      <c r="K77" s="38"/>
    </row>
    <row r="78" spans="1:11" ht="12.75">
      <c r="A78" s="34" t="s">
        <v>462</v>
      </c>
      <c r="B78" s="35" t="s">
        <v>467</v>
      </c>
      <c r="C78" s="11" t="s">
        <v>463</v>
      </c>
      <c r="D78" s="36" t="s">
        <v>394</v>
      </c>
      <c r="E78" s="37">
        <f t="shared" si="8"/>
        <v>2236.25</v>
      </c>
      <c r="F78" s="31">
        <f t="shared" si="10"/>
        <v>2236.25</v>
      </c>
      <c r="G78" s="37">
        <f>G79+G80+G81+G82+G83</f>
        <v>2226.25</v>
      </c>
      <c r="H78" s="37">
        <f>H79+H80+H81+H82+H83</f>
        <v>10</v>
      </c>
      <c r="I78" s="37">
        <f>I79+I80+I81+I82+I83</f>
        <v>0</v>
      </c>
      <c r="J78" s="33" t="s">
        <v>117</v>
      </c>
      <c r="K78" s="38"/>
    </row>
    <row r="79" spans="1:11" ht="12.75">
      <c r="A79" s="34"/>
      <c r="B79" s="35"/>
      <c r="C79" s="11"/>
      <c r="D79" s="36">
        <v>2013</v>
      </c>
      <c r="E79" s="37">
        <f t="shared" si="8"/>
        <v>2236.25</v>
      </c>
      <c r="F79" s="31">
        <f t="shared" si="10"/>
        <v>2236.25</v>
      </c>
      <c r="G79" s="37">
        <v>2226.25</v>
      </c>
      <c r="H79" s="37">
        <v>10</v>
      </c>
      <c r="I79" s="37"/>
      <c r="J79" s="33"/>
      <c r="K79" s="38"/>
    </row>
    <row r="80" spans="1:11" ht="12.75">
      <c r="A80" s="34"/>
      <c r="B80" s="35"/>
      <c r="C80" s="11"/>
      <c r="D80" s="36">
        <v>2014</v>
      </c>
      <c r="E80" s="37">
        <f t="shared" si="8"/>
        <v>0</v>
      </c>
      <c r="F80" s="31">
        <f t="shared" si="10"/>
        <v>0</v>
      </c>
      <c r="G80" s="37"/>
      <c r="H80" s="37"/>
      <c r="I80" s="37"/>
      <c r="J80" s="33"/>
      <c r="K80" s="38"/>
    </row>
    <row r="81" spans="1:11" ht="12.75">
      <c r="A81" s="34"/>
      <c r="B81" s="35"/>
      <c r="C81" s="11"/>
      <c r="D81" s="36">
        <v>2015</v>
      </c>
      <c r="E81" s="37">
        <f t="shared" si="8"/>
        <v>0</v>
      </c>
      <c r="F81" s="31">
        <f t="shared" si="10"/>
        <v>0</v>
      </c>
      <c r="G81" s="37"/>
      <c r="H81" s="37"/>
      <c r="I81" s="37"/>
      <c r="J81" s="33"/>
      <c r="K81" s="38"/>
    </row>
    <row r="82" spans="1:11" ht="12.75">
      <c r="A82" s="34"/>
      <c r="B82" s="35"/>
      <c r="C82" s="11"/>
      <c r="D82" s="36">
        <v>2016</v>
      </c>
      <c r="E82" s="37">
        <f t="shared" si="8"/>
        <v>0</v>
      </c>
      <c r="F82" s="31">
        <f t="shared" si="10"/>
        <v>0</v>
      </c>
      <c r="G82" s="37"/>
      <c r="H82" s="37"/>
      <c r="I82" s="37"/>
      <c r="J82" s="33"/>
      <c r="K82" s="38"/>
    </row>
    <row r="83" spans="1:11" ht="12.75">
      <c r="A83" s="34"/>
      <c r="B83" s="35"/>
      <c r="C83" s="11"/>
      <c r="D83" s="36">
        <v>2017</v>
      </c>
      <c r="E83" s="37">
        <f t="shared" si="8"/>
        <v>0</v>
      </c>
      <c r="F83" s="31">
        <f t="shared" si="10"/>
        <v>0</v>
      </c>
      <c r="G83" s="37"/>
      <c r="H83" s="37"/>
      <c r="I83" s="37"/>
      <c r="J83" s="33"/>
      <c r="K83" s="38"/>
    </row>
    <row r="84" spans="1:11" ht="12.75">
      <c r="A84" s="34" t="s">
        <v>464</v>
      </c>
      <c r="B84" s="41" t="s">
        <v>276</v>
      </c>
      <c r="C84" s="11" t="s">
        <v>465</v>
      </c>
      <c r="D84" s="36" t="s">
        <v>394</v>
      </c>
      <c r="E84" s="37">
        <f>E85+E86+E87+E88+E89</f>
        <v>8900</v>
      </c>
      <c r="F84" s="31">
        <f t="shared" si="10"/>
        <v>8900</v>
      </c>
      <c r="G84" s="37">
        <f>G85+G86+G87+G88+G89</f>
        <v>8700</v>
      </c>
      <c r="H84" s="37">
        <f>H85+H86+H87+H88+H89</f>
        <v>200</v>
      </c>
      <c r="I84" s="37">
        <f>I85+I86+I87+I88+I89</f>
        <v>0</v>
      </c>
      <c r="J84" s="33" t="s">
        <v>117</v>
      </c>
      <c r="K84" s="38"/>
    </row>
    <row r="85" spans="1:11" ht="12.75">
      <c r="A85" s="34"/>
      <c r="B85" s="41"/>
      <c r="C85" s="11"/>
      <c r="D85" s="36">
        <v>2013</v>
      </c>
      <c r="E85" s="37">
        <f>G85+H85+I85</f>
        <v>400</v>
      </c>
      <c r="F85" s="31">
        <f t="shared" si="10"/>
        <v>400</v>
      </c>
      <c r="G85" s="37">
        <v>200</v>
      </c>
      <c r="H85" s="37">
        <v>200</v>
      </c>
      <c r="I85" s="37"/>
      <c r="J85" s="33"/>
      <c r="K85" s="38"/>
    </row>
    <row r="86" spans="1:11" ht="12.75">
      <c r="A86" s="34"/>
      <c r="B86" s="41"/>
      <c r="C86" s="11"/>
      <c r="D86" s="36">
        <v>2014</v>
      </c>
      <c r="E86" s="37">
        <f>G86+H86+I86</f>
        <v>8500</v>
      </c>
      <c r="F86" s="31">
        <f t="shared" si="10"/>
        <v>8500</v>
      </c>
      <c r="G86" s="37">
        <v>8500</v>
      </c>
      <c r="H86" s="37"/>
      <c r="I86" s="37"/>
      <c r="J86" s="33"/>
      <c r="K86" s="38"/>
    </row>
    <row r="87" spans="1:11" ht="12.75">
      <c r="A87" s="34"/>
      <c r="B87" s="41"/>
      <c r="C87" s="11"/>
      <c r="D87" s="36">
        <v>2015</v>
      </c>
      <c r="E87" s="37">
        <f>G87+H87+I87</f>
        <v>0</v>
      </c>
      <c r="F87" s="31">
        <f t="shared" si="10"/>
        <v>0</v>
      </c>
      <c r="G87" s="37"/>
      <c r="H87" s="37"/>
      <c r="I87" s="37"/>
      <c r="J87" s="33"/>
      <c r="K87" s="38"/>
    </row>
    <row r="88" spans="1:11" ht="12.75">
      <c r="A88" s="34"/>
      <c r="B88" s="41"/>
      <c r="C88" s="11"/>
      <c r="D88" s="36">
        <v>2016</v>
      </c>
      <c r="E88" s="37">
        <f>G88+H88+I88</f>
        <v>0</v>
      </c>
      <c r="F88" s="31">
        <f t="shared" si="10"/>
        <v>0</v>
      </c>
      <c r="G88" s="37"/>
      <c r="H88" s="37"/>
      <c r="I88" s="37"/>
      <c r="J88" s="33"/>
      <c r="K88" s="38"/>
    </row>
    <row r="89" spans="1:11" ht="12.75">
      <c r="A89" s="34"/>
      <c r="B89" s="41"/>
      <c r="C89" s="11"/>
      <c r="D89" s="36">
        <v>2017</v>
      </c>
      <c r="E89" s="37">
        <f>G89+H89+I89</f>
        <v>0</v>
      </c>
      <c r="F89" s="31">
        <f t="shared" si="10"/>
        <v>0</v>
      </c>
      <c r="G89" s="37"/>
      <c r="H89" s="37"/>
      <c r="I89" s="37"/>
      <c r="J89" s="33"/>
      <c r="K89" s="38"/>
    </row>
    <row r="90" spans="1:11" ht="12.75">
      <c r="A90" s="34" t="s">
        <v>447</v>
      </c>
      <c r="B90" s="41" t="s">
        <v>277</v>
      </c>
      <c r="C90" s="11" t="s">
        <v>466</v>
      </c>
      <c r="D90" s="36" t="s">
        <v>394</v>
      </c>
      <c r="E90" s="37">
        <f>E91+E92+E93+E94+E95</f>
        <v>8890</v>
      </c>
      <c r="F90" s="31">
        <f t="shared" si="10"/>
        <v>8890</v>
      </c>
      <c r="G90" s="37">
        <f>G91+G92+G93+G94+G95</f>
        <v>8700</v>
      </c>
      <c r="H90" s="37">
        <f>H91+H92+H93+H94+H95</f>
        <v>190</v>
      </c>
      <c r="I90" s="37">
        <f>I91+I92+I93+I94+I95</f>
        <v>0</v>
      </c>
      <c r="J90" s="33" t="s">
        <v>117</v>
      </c>
      <c r="K90" s="38"/>
    </row>
    <row r="91" spans="1:11" ht="12.75">
      <c r="A91" s="34"/>
      <c r="B91" s="41"/>
      <c r="C91" s="11"/>
      <c r="D91" s="36">
        <v>2013</v>
      </c>
      <c r="E91" s="37">
        <f aca="true" t="shared" si="11" ref="E91:E107">G91+H91+I91</f>
        <v>390</v>
      </c>
      <c r="F91" s="31">
        <f t="shared" si="10"/>
        <v>390</v>
      </c>
      <c r="G91" s="37">
        <v>200</v>
      </c>
      <c r="H91" s="37">
        <v>190</v>
      </c>
      <c r="I91" s="37"/>
      <c r="J91" s="33"/>
      <c r="K91" s="38"/>
    </row>
    <row r="92" spans="1:11" ht="12.75">
      <c r="A92" s="34"/>
      <c r="B92" s="41"/>
      <c r="C92" s="11"/>
      <c r="D92" s="36">
        <v>2014</v>
      </c>
      <c r="E92" s="37">
        <f t="shared" si="11"/>
        <v>8500</v>
      </c>
      <c r="F92" s="31">
        <f t="shared" si="10"/>
        <v>8500</v>
      </c>
      <c r="G92" s="37">
        <v>8500</v>
      </c>
      <c r="H92" s="37"/>
      <c r="I92" s="37"/>
      <c r="J92" s="33"/>
      <c r="K92" s="38"/>
    </row>
    <row r="93" spans="1:11" ht="12.75">
      <c r="A93" s="34"/>
      <c r="B93" s="41"/>
      <c r="C93" s="11"/>
      <c r="D93" s="36">
        <v>2015</v>
      </c>
      <c r="E93" s="37">
        <f t="shared" si="11"/>
        <v>0</v>
      </c>
      <c r="F93" s="31">
        <f t="shared" si="10"/>
        <v>0</v>
      </c>
      <c r="G93" s="37"/>
      <c r="H93" s="37"/>
      <c r="I93" s="37"/>
      <c r="J93" s="33"/>
      <c r="K93" s="38"/>
    </row>
    <row r="94" spans="1:11" ht="12.75">
      <c r="A94" s="34"/>
      <c r="B94" s="41"/>
      <c r="C94" s="11"/>
      <c r="D94" s="36">
        <v>2016</v>
      </c>
      <c r="E94" s="37">
        <f t="shared" si="11"/>
        <v>0</v>
      </c>
      <c r="F94" s="31">
        <f t="shared" si="10"/>
        <v>0</v>
      </c>
      <c r="G94" s="37"/>
      <c r="H94" s="37"/>
      <c r="I94" s="37"/>
      <c r="J94" s="33"/>
      <c r="K94" s="38"/>
    </row>
    <row r="95" spans="1:11" ht="12.75">
      <c r="A95" s="34"/>
      <c r="B95" s="41"/>
      <c r="C95" s="11"/>
      <c r="D95" s="36">
        <v>2017</v>
      </c>
      <c r="E95" s="37">
        <f t="shared" si="11"/>
        <v>0</v>
      </c>
      <c r="F95" s="31">
        <f t="shared" si="10"/>
        <v>0</v>
      </c>
      <c r="G95" s="37"/>
      <c r="H95" s="37"/>
      <c r="I95" s="37"/>
      <c r="J95" s="33"/>
      <c r="K95" s="38"/>
    </row>
    <row r="96" spans="1:11" ht="12.75">
      <c r="A96" s="34" t="s">
        <v>448</v>
      </c>
      <c r="B96" s="41" t="s">
        <v>278</v>
      </c>
      <c r="C96" s="11" t="s">
        <v>116</v>
      </c>
      <c r="D96" s="36" t="s">
        <v>394</v>
      </c>
      <c r="E96" s="37">
        <f>E97+E98+E99+E100+E101</f>
        <v>9000</v>
      </c>
      <c r="F96" s="31">
        <f t="shared" si="10"/>
        <v>9000</v>
      </c>
      <c r="G96" s="37">
        <f>G97+G98+G99+G100+G101</f>
        <v>8700</v>
      </c>
      <c r="H96" s="37">
        <f>H97+H98+H99+H100+H101</f>
        <v>300</v>
      </c>
      <c r="I96" s="37">
        <f>I97+I98+I99+I100+I101</f>
        <v>0</v>
      </c>
      <c r="J96" s="33" t="s">
        <v>117</v>
      </c>
      <c r="K96" s="38"/>
    </row>
    <row r="97" spans="1:11" ht="12.75">
      <c r="A97" s="34"/>
      <c r="B97" s="41"/>
      <c r="C97" s="11"/>
      <c r="D97" s="36">
        <v>2013</v>
      </c>
      <c r="E97" s="37">
        <f>G97+H97+I97</f>
        <v>0</v>
      </c>
      <c r="F97" s="31">
        <f t="shared" si="10"/>
        <v>0</v>
      </c>
      <c r="G97" s="37"/>
      <c r="H97" s="37"/>
      <c r="I97" s="37"/>
      <c r="J97" s="33"/>
      <c r="K97" s="38"/>
    </row>
    <row r="98" spans="1:11" ht="12.75">
      <c r="A98" s="34"/>
      <c r="B98" s="41"/>
      <c r="C98" s="11"/>
      <c r="D98" s="36">
        <v>2014</v>
      </c>
      <c r="E98" s="37">
        <f>G98+H98+I98</f>
        <v>200</v>
      </c>
      <c r="F98" s="31">
        <f t="shared" si="10"/>
        <v>200</v>
      </c>
      <c r="G98" s="37">
        <v>200</v>
      </c>
      <c r="H98" s="37"/>
      <c r="I98" s="37"/>
      <c r="J98" s="33"/>
      <c r="K98" s="38"/>
    </row>
    <row r="99" spans="1:11" ht="12.75">
      <c r="A99" s="34"/>
      <c r="B99" s="41"/>
      <c r="C99" s="11"/>
      <c r="D99" s="36">
        <v>2015</v>
      </c>
      <c r="E99" s="37">
        <f>G99+H99+I99</f>
        <v>8800</v>
      </c>
      <c r="F99" s="31">
        <f t="shared" si="10"/>
        <v>8800</v>
      </c>
      <c r="G99" s="37">
        <v>8500</v>
      </c>
      <c r="H99" s="37">
        <v>300</v>
      </c>
      <c r="I99" s="37"/>
      <c r="J99" s="33"/>
      <c r="K99" s="38"/>
    </row>
    <row r="100" spans="1:11" ht="12.75">
      <c r="A100" s="34"/>
      <c r="B100" s="41"/>
      <c r="C100" s="11"/>
      <c r="D100" s="36">
        <v>2016</v>
      </c>
      <c r="E100" s="37">
        <f>G100+H100+I100</f>
        <v>0</v>
      </c>
      <c r="F100" s="31">
        <f t="shared" si="10"/>
        <v>0</v>
      </c>
      <c r="G100" s="37"/>
      <c r="H100" s="37"/>
      <c r="I100" s="37"/>
      <c r="J100" s="33"/>
      <c r="K100" s="38"/>
    </row>
    <row r="101" spans="1:11" ht="12.75">
      <c r="A101" s="34"/>
      <c r="B101" s="41"/>
      <c r="C101" s="11"/>
      <c r="D101" s="36">
        <v>2017</v>
      </c>
      <c r="E101" s="37">
        <f>G101+H101+I101</f>
        <v>0</v>
      </c>
      <c r="F101" s="31">
        <f t="shared" si="10"/>
        <v>0</v>
      </c>
      <c r="G101" s="37"/>
      <c r="H101" s="37"/>
      <c r="I101" s="37"/>
      <c r="J101" s="33"/>
      <c r="K101" s="38"/>
    </row>
    <row r="102" spans="1:11" ht="13.5" customHeight="1">
      <c r="A102" s="38" t="s">
        <v>398</v>
      </c>
      <c r="B102" s="40" t="s">
        <v>399</v>
      </c>
      <c r="C102" s="33" t="s">
        <v>136</v>
      </c>
      <c r="D102" s="36" t="s">
        <v>394</v>
      </c>
      <c r="E102" s="37">
        <f t="shared" si="11"/>
        <v>605</v>
      </c>
      <c r="F102" s="31">
        <f t="shared" si="10"/>
        <v>355</v>
      </c>
      <c r="G102" s="37">
        <f>G103+G104+G105+G106+G107</f>
        <v>355</v>
      </c>
      <c r="H102" s="37">
        <f>H103+H104+H105+H106+H107</f>
        <v>0</v>
      </c>
      <c r="I102" s="37">
        <f>I103+I104+I105+I106+I107</f>
        <v>250</v>
      </c>
      <c r="J102" s="33" t="s">
        <v>117</v>
      </c>
      <c r="K102" s="38"/>
    </row>
    <row r="103" spans="1:11" ht="13.5" customHeight="1">
      <c r="A103" s="38"/>
      <c r="B103" s="40"/>
      <c r="C103" s="33"/>
      <c r="D103" s="36">
        <v>2013</v>
      </c>
      <c r="E103" s="37">
        <f t="shared" si="11"/>
        <v>100</v>
      </c>
      <c r="F103" s="31">
        <f t="shared" si="10"/>
        <v>50</v>
      </c>
      <c r="G103" s="37">
        <v>50</v>
      </c>
      <c r="H103" s="37"/>
      <c r="I103" s="37">
        <v>50</v>
      </c>
      <c r="J103" s="33"/>
      <c r="K103" s="38"/>
    </row>
    <row r="104" spans="1:11" ht="13.5" customHeight="1">
      <c r="A104" s="38"/>
      <c r="B104" s="40"/>
      <c r="C104" s="33"/>
      <c r="D104" s="36">
        <v>2014</v>
      </c>
      <c r="E104" s="37">
        <f t="shared" si="11"/>
        <v>120</v>
      </c>
      <c r="F104" s="31">
        <f t="shared" si="10"/>
        <v>70</v>
      </c>
      <c r="G104" s="37">
        <v>70</v>
      </c>
      <c r="H104" s="37"/>
      <c r="I104" s="37">
        <v>50</v>
      </c>
      <c r="J104" s="33"/>
      <c r="K104" s="38"/>
    </row>
    <row r="105" spans="1:11" ht="13.5" customHeight="1">
      <c r="A105" s="38"/>
      <c r="B105" s="40"/>
      <c r="C105" s="33"/>
      <c r="D105" s="36">
        <v>2015</v>
      </c>
      <c r="E105" s="37">
        <f t="shared" si="11"/>
        <v>124</v>
      </c>
      <c r="F105" s="31">
        <f t="shared" si="10"/>
        <v>74</v>
      </c>
      <c r="G105" s="37">
        <v>74</v>
      </c>
      <c r="H105" s="37"/>
      <c r="I105" s="37">
        <v>50</v>
      </c>
      <c r="J105" s="33"/>
      <c r="K105" s="38"/>
    </row>
    <row r="106" spans="1:11" ht="13.5" customHeight="1">
      <c r="A106" s="38"/>
      <c r="B106" s="40"/>
      <c r="C106" s="33"/>
      <c r="D106" s="36">
        <v>2016</v>
      </c>
      <c r="E106" s="37">
        <f t="shared" si="11"/>
        <v>128</v>
      </c>
      <c r="F106" s="31">
        <f t="shared" si="10"/>
        <v>78</v>
      </c>
      <c r="G106" s="37">
        <v>78</v>
      </c>
      <c r="H106" s="37"/>
      <c r="I106" s="37">
        <v>50</v>
      </c>
      <c r="J106" s="33"/>
      <c r="K106" s="38"/>
    </row>
    <row r="107" spans="1:11" ht="13.5" customHeight="1">
      <c r="A107" s="38"/>
      <c r="B107" s="40"/>
      <c r="C107" s="33"/>
      <c r="D107" s="36">
        <v>2017</v>
      </c>
      <c r="E107" s="37">
        <f t="shared" si="11"/>
        <v>133</v>
      </c>
      <c r="F107" s="31">
        <f t="shared" si="10"/>
        <v>83</v>
      </c>
      <c r="G107" s="37">
        <v>83</v>
      </c>
      <c r="H107" s="37"/>
      <c r="I107" s="37">
        <v>50</v>
      </c>
      <c r="J107" s="33"/>
      <c r="K107" s="38"/>
    </row>
    <row r="108" spans="1:11" ht="17.25" customHeight="1">
      <c r="A108" s="38" t="s">
        <v>400</v>
      </c>
      <c r="B108" s="40" t="s">
        <v>468</v>
      </c>
      <c r="C108" s="33" t="s">
        <v>136</v>
      </c>
      <c r="D108" s="36" t="s">
        <v>394</v>
      </c>
      <c r="E108" s="37">
        <f>E109+E110+E111+E112+E113</f>
        <v>7500</v>
      </c>
      <c r="F108" s="31">
        <f t="shared" si="10"/>
        <v>7500</v>
      </c>
      <c r="G108" s="37">
        <f>G109+G110+G111+G112+G113</f>
        <v>2000</v>
      </c>
      <c r="H108" s="37">
        <f>H109+H110+H111+H112+H113</f>
        <v>5500</v>
      </c>
      <c r="I108" s="37">
        <f>I109+I110+I111+I112+I113</f>
        <v>0</v>
      </c>
      <c r="J108" s="33" t="s">
        <v>117</v>
      </c>
      <c r="K108" s="38"/>
    </row>
    <row r="109" spans="1:11" ht="13.5" customHeight="1">
      <c r="A109" s="38"/>
      <c r="B109" s="40"/>
      <c r="C109" s="33"/>
      <c r="D109" s="36">
        <v>2013</v>
      </c>
      <c r="E109" s="37">
        <f>G109+H109+I109</f>
        <v>3500</v>
      </c>
      <c r="F109" s="31">
        <f t="shared" si="10"/>
        <v>3500</v>
      </c>
      <c r="G109" s="37">
        <v>2000</v>
      </c>
      <c r="H109" s="37">
        <v>1500</v>
      </c>
      <c r="I109" s="37"/>
      <c r="J109" s="33"/>
      <c r="K109" s="38"/>
    </row>
    <row r="110" spans="1:11" ht="13.5" customHeight="1">
      <c r="A110" s="38"/>
      <c r="B110" s="40"/>
      <c r="C110" s="33"/>
      <c r="D110" s="36">
        <v>2014</v>
      </c>
      <c r="E110" s="37">
        <f>G110+H110+I110</f>
        <v>1000</v>
      </c>
      <c r="F110" s="31">
        <f t="shared" si="10"/>
        <v>1000</v>
      </c>
      <c r="G110" s="37"/>
      <c r="H110" s="37">
        <v>1000</v>
      </c>
      <c r="I110" s="37"/>
      <c r="J110" s="33"/>
      <c r="K110" s="38"/>
    </row>
    <row r="111" spans="1:11" ht="13.5" customHeight="1">
      <c r="A111" s="38"/>
      <c r="B111" s="40"/>
      <c r="C111" s="33"/>
      <c r="D111" s="36">
        <v>2015</v>
      </c>
      <c r="E111" s="37">
        <f>G111+H111+I111</f>
        <v>1000</v>
      </c>
      <c r="F111" s="31">
        <f t="shared" si="10"/>
        <v>1000</v>
      </c>
      <c r="G111" s="37"/>
      <c r="H111" s="37">
        <v>1000</v>
      </c>
      <c r="I111" s="37"/>
      <c r="J111" s="33"/>
      <c r="K111" s="38"/>
    </row>
    <row r="112" spans="1:11" ht="13.5" customHeight="1">
      <c r="A112" s="38"/>
      <c r="B112" s="40"/>
      <c r="C112" s="33"/>
      <c r="D112" s="36">
        <v>2016</v>
      </c>
      <c r="E112" s="37">
        <f>G112+H112+I112</f>
        <v>1000</v>
      </c>
      <c r="F112" s="31">
        <f t="shared" si="10"/>
        <v>1000</v>
      </c>
      <c r="G112" s="37"/>
      <c r="H112" s="37">
        <v>1000</v>
      </c>
      <c r="I112" s="37"/>
      <c r="J112" s="33"/>
      <c r="K112" s="38"/>
    </row>
    <row r="113" spans="1:11" ht="13.5" customHeight="1">
      <c r="A113" s="38"/>
      <c r="B113" s="40"/>
      <c r="C113" s="33"/>
      <c r="D113" s="36">
        <v>2017</v>
      </c>
      <c r="E113" s="37">
        <f>G113+H113+I113</f>
        <v>1000</v>
      </c>
      <c r="F113" s="31">
        <f t="shared" si="10"/>
        <v>1000</v>
      </c>
      <c r="G113" s="37"/>
      <c r="H113" s="37">
        <v>1000</v>
      </c>
      <c r="I113" s="37"/>
      <c r="J113" s="33"/>
      <c r="K113" s="38"/>
    </row>
    <row r="114" spans="1:11" ht="18.75" customHeight="1">
      <c r="A114" s="29" t="s">
        <v>401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5" customHeight="1">
      <c r="A115" s="27" t="s">
        <v>402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7.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42" t="s">
        <v>180</v>
      </c>
      <c r="C117" s="27"/>
      <c r="D117" s="12" t="s">
        <v>394</v>
      </c>
      <c r="E117" s="13">
        <f>E123+E189+E201+E231</f>
        <v>1523714.3</v>
      </c>
      <c r="F117" s="13">
        <f>G117+H117</f>
        <v>1488714.3</v>
      </c>
      <c r="G117" s="13">
        <f>G123+G189+G201+G231</f>
        <v>1233340</v>
      </c>
      <c r="H117" s="13">
        <f>H123+H189+H201+H231</f>
        <v>255374.30000000005</v>
      </c>
      <c r="I117" s="13">
        <f>I123+I189+I201+I231</f>
        <v>35000</v>
      </c>
      <c r="J117" s="27"/>
      <c r="K117" s="27"/>
    </row>
    <row r="118" spans="1:11" ht="12.75">
      <c r="A118" s="27"/>
      <c r="B118" s="42"/>
      <c r="C118" s="27"/>
      <c r="D118" s="12">
        <v>2013</v>
      </c>
      <c r="E118" s="13">
        <f aca="true" t="shared" si="12" ref="E118:H122">E124+E190+E202+E232</f>
        <v>182393</v>
      </c>
      <c r="F118" s="13">
        <f aca="true" t="shared" si="13" ref="F118:F181">G118+H118</f>
        <v>147393</v>
      </c>
      <c r="G118" s="13">
        <f t="shared" si="12"/>
        <v>103331</v>
      </c>
      <c r="H118" s="13">
        <f t="shared" si="12"/>
        <v>44062</v>
      </c>
      <c r="I118" s="13">
        <f>I124+I190+I202+I232+I358+I364+I370+I376+I382+I388</f>
        <v>35000</v>
      </c>
      <c r="J118" s="27"/>
      <c r="K118" s="27"/>
    </row>
    <row r="119" spans="1:11" ht="12.75">
      <c r="A119" s="27"/>
      <c r="B119" s="42"/>
      <c r="C119" s="27"/>
      <c r="D119" s="12">
        <v>2014</v>
      </c>
      <c r="E119" s="13">
        <f t="shared" si="12"/>
        <v>467514.9</v>
      </c>
      <c r="F119" s="13">
        <f t="shared" si="13"/>
        <v>467514.9</v>
      </c>
      <c r="G119" s="13">
        <f t="shared" si="12"/>
        <v>381022</v>
      </c>
      <c r="H119" s="13">
        <f t="shared" si="12"/>
        <v>86492.9</v>
      </c>
      <c r="I119" s="13">
        <f>I125+I191+I203+I233+I359+I365+I371+I377+I383+I389</f>
        <v>0</v>
      </c>
      <c r="J119" s="27"/>
      <c r="K119" s="27"/>
    </row>
    <row r="120" spans="1:11" ht="12.75">
      <c r="A120" s="27"/>
      <c r="B120" s="42"/>
      <c r="C120" s="27"/>
      <c r="D120" s="12">
        <v>2015</v>
      </c>
      <c r="E120" s="13">
        <f t="shared" si="12"/>
        <v>628156.4</v>
      </c>
      <c r="F120" s="13">
        <f t="shared" si="13"/>
        <v>628156.4</v>
      </c>
      <c r="G120" s="13">
        <f t="shared" si="12"/>
        <v>568527</v>
      </c>
      <c r="H120" s="13">
        <f t="shared" si="12"/>
        <v>59629.4</v>
      </c>
      <c r="I120" s="13">
        <f>I126+I192+I204+I234+I360+I366+I372+I378+I384+I390</f>
        <v>0</v>
      </c>
      <c r="J120" s="27"/>
      <c r="K120" s="27"/>
    </row>
    <row r="121" spans="1:11" ht="12.75">
      <c r="A121" s="27"/>
      <c r="B121" s="42"/>
      <c r="C121" s="27"/>
      <c r="D121" s="12">
        <v>2016</v>
      </c>
      <c r="E121" s="13">
        <f t="shared" si="12"/>
        <v>123750</v>
      </c>
      <c r="F121" s="13">
        <f t="shared" si="13"/>
        <v>123750</v>
      </c>
      <c r="G121" s="13">
        <f t="shared" si="12"/>
        <v>85500</v>
      </c>
      <c r="H121" s="13">
        <f t="shared" si="12"/>
        <v>38250</v>
      </c>
      <c r="I121" s="13">
        <f>I127+I193+I205+I235+I361+I367+I373+I379+I385+I391</f>
        <v>0</v>
      </c>
      <c r="J121" s="27"/>
      <c r="K121" s="27"/>
    </row>
    <row r="122" spans="1:11" ht="12.75">
      <c r="A122" s="27"/>
      <c r="B122" s="42"/>
      <c r="C122" s="27"/>
      <c r="D122" s="12">
        <v>2017</v>
      </c>
      <c r="E122" s="13">
        <f t="shared" si="12"/>
        <v>121900</v>
      </c>
      <c r="F122" s="13">
        <f t="shared" si="13"/>
        <v>121900</v>
      </c>
      <c r="G122" s="13">
        <f t="shared" si="12"/>
        <v>94960</v>
      </c>
      <c r="H122" s="13">
        <f t="shared" si="12"/>
        <v>26940</v>
      </c>
      <c r="I122" s="13">
        <f>I128+I194+I206+I236+I362+I368+I374+I380+I386+I392</f>
        <v>0</v>
      </c>
      <c r="J122" s="27"/>
      <c r="K122" s="27"/>
    </row>
    <row r="123" spans="1:11" ht="12.75" customHeight="1">
      <c r="A123" s="27" t="s">
        <v>392</v>
      </c>
      <c r="B123" s="43" t="s">
        <v>403</v>
      </c>
      <c r="C123" s="28"/>
      <c r="D123" s="12" t="s">
        <v>394</v>
      </c>
      <c r="E123" s="13">
        <f>E129+E135+E141+E147+E153+E159+E165+E171+E177+E183</f>
        <v>919108.6000000001</v>
      </c>
      <c r="F123" s="13">
        <f t="shared" si="13"/>
        <v>919108.6</v>
      </c>
      <c r="G123" s="13">
        <f>G129+G135+G141+G147+G153+G159+G165+G171+G177+G183</f>
        <v>834151.2</v>
      </c>
      <c r="H123" s="13">
        <f>H129+H135+H141+H147+H153+H159+H165+H171+H177+H183</f>
        <v>84957.40000000001</v>
      </c>
      <c r="I123" s="13">
        <f>I129+I135+I141+I147+I153+I159+I165+I171+I177+I183</f>
        <v>0</v>
      </c>
      <c r="J123" s="33" t="s">
        <v>135</v>
      </c>
      <c r="K123" s="8" t="s">
        <v>297</v>
      </c>
    </row>
    <row r="124" spans="1:11" ht="13.5" customHeight="1">
      <c r="A124" s="27"/>
      <c r="B124" s="43"/>
      <c r="C124" s="28"/>
      <c r="D124" s="12">
        <v>2013</v>
      </c>
      <c r="E124" s="13">
        <f aca="true" t="shared" si="14" ref="E124:H128">E130+E136+E142+E148+E154+E160+E166+E172+E178+E184</f>
        <v>94408.6</v>
      </c>
      <c r="F124" s="13">
        <f t="shared" si="13"/>
        <v>94408.59999999999</v>
      </c>
      <c r="G124" s="13">
        <f t="shared" si="14"/>
        <v>66251.2</v>
      </c>
      <c r="H124" s="13">
        <f t="shared" si="14"/>
        <v>28157.399999999998</v>
      </c>
      <c r="I124" s="13">
        <f>I130+I136+I142+I148+I154+I160+I166+I172+I178+I184</f>
        <v>0</v>
      </c>
      <c r="J124" s="33"/>
      <c r="K124" s="8"/>
    </row>
    <row r="125" spans="1:11" ht="13.5" customHeight="1">
      <c r="A125" s="27"/>
      <c r="B125" s="43"/>
      <c r="C125" s="28"/>
      <c r="D125" s="12">
        <v>2014</v>
      </c>
      <c r="E125" s="13">
        <f t="shared" si="14"/>
        <v>315200</v>
      </c>
      <c r="F125" s="13">
        <f t="shared" si="13"/>
        <v>315200</v>
      </c>
      <c r="G125" s="13">
        <f t="shared" si="14"/>
        <v>272500</v>
      </c>
      <c r="H125" s="13">
        <f t="shared" si="14"/>
        <v>42700</v>
      </c>
      <c r="I125" s="13">
        <f>I131+I137+I143+I149+I155+I161+I167+I173+I179+I185</f>
        <v>0</v>
      </c>
      <c r="J125" s="33"/>
      <c r="K125" s="8"/>
    </row>
    <row r="126" spans="1:11" ht="13.5" customHeight="1">
      <c r="A126" s="27"/>
      <c r="B126" s="43"/>
      <c r="C126" s="28"/>
      <c r="D126" s="12">
        <v>2015</v>
      </c>
      <c r="E126" s="13">
        <f t="shared" si="14"/>
        <v>509500</v>
      </c>
      <c r="F126" s="13">
        <f t="shared" si="13"/>
        <v>509500</v>
      </c>
      <c r="G126" s="13">
        <f t="shared" si="14"/>
        <v>495400</v>
      </c>
      <c r="H126" s="13">
        <f t="shared" si="14"/>
        <v>14100</v>
      </c>
      <c r="I126" s="13">
        <f>I132+I138+I144+I150+I156+I162+I168+I174+I180+I186</f>
        <v>0</v>
      </c>
      <c r="J126" s="33"/>
      <c r="K126" s="8"/>
    </row>
    <row r="127" spans="1:11" ht="13.5" customHeight="1">
      <c r="A127" s="27"/>
      <c r="B127" s="43"/>
      <c r="C127" s="28"/>
      <c r="D127" s="12">
        <v>2016</v>
      </c>
      <c r="E127" s="13">
        <f t="shared" si="14"/>
        <v>0</v>
      </c>
      <c r="F127" s="13">
        <f t="shared" si="13"/>
        <v>0</v>
      </c>
      <c r="G127" s="13">
        <f t="shared" si="14"/>
        <v>0</v>
      </c>
      <c r="H127" s="13">
        <f t="shared" si="14"/>
        <v>0</v>
      </c>
      <c r="I127" s="13">
        <f>I133+I139+I145+I151+I157+I163+I169+I175+I181+I187</f>
        <v>0</v>
      </c>
      <c r="J127" s="33"/>
      <c r="K127" s="8"/>
    </row>
    <row r="128" spans="1:11" ht="13.5" customHeight="1">
      <c r="A128" s="27"/>
      <c r="B128" s="43"/>
      <c r="C128" s="28"/>
      <c r="D128" s="12">
        <v>2017</v>
      </c>
      <c r="E128" s="13">
        <f t="shared" si="14"/>
        <v>0</v>
      </c>
      <c r="F128" s="13">
        <f t="shared" si="13"/>
        <v>0</v>
      </c>
      <c r="G128" s="13">
        <f>G134+G140+G146+G152+G158+G164+G170+G176+G182+G188</f>
        <v>0</v>
      </c>
      <c r="H128" s="13">
        <f>H134+H140+H146+H152+H158+H164+H170+H176+H182+H188</f>
        <v>0</v>
      </c>
      <c r="I128" s="13">
        <f>I134+I140+I146+I152+I158+I164+I170+I176+I182+I188</f>
        <v>0</v>
      </c>
      <c r="J128" s="33"/>
      <c r="K128" s="8"/>
    </row>
    <row r="129" spans="1:11" ht="16.5" customHeight="1">
      <c r="A129" s="38" t="s">
        <v>429</v>
      </c>
      <c r="B129" s="35" t="s">
        <v>281</v>
      </c>
      <c r="C129" s="33" t="s">
        <v>430</v>
      </c>
      <c r="D129" s="36" t="s">
        <v>394</v>
      </c>
      <c r="E129" s="14">
        <f>E130+E131+E132+E133+E134</f>
        <v>297204.3</v>
      </c>
      <c r="F129" s="13">
        <f t="shared" si="13"/>
        <v>297204.3</v>
      </c>
      <c r="G129" s="14">
        <f>G130+G131+G132+G133+G134</f>
        <v>270625.6</v>
      </c>
      <c r="H129" s="14">
        <f>H130+H131+H132+H133+H134</f>
        <v>26578.7</v>
      </c>
      <c r="I129" s="14">
        <f>I130+I131+I132+I133+I134</f>
        <v>0</v>
      </c>
      <c r="J129" s="33" t="s">
        <v>135</v>
      </c>
      <c r="K129" s="8" t="s">
        <v>297</v>
      </c>
    </row>
    <row r="130" spans="1:11" ht="13.5" customHeight="1">
      <c r="A130" s="38"/>
      <c r="B130" s="35"/>
      <c r="C130" s="33"/>
      <c r="D130" s="36">
        <v>2013</v>
      </c>
      <c r="E130" s="14">
        <f>G130+H130+I130</f>
        <v>47204.3</v>
      </c>
      <c r="F130" s="13">
        <f t="shared" si="13"/>
        <v>47204.3</v>
      </c>
      <c r="G130" s="14">
        <v>33125.6</v>
      </c>
      <c r="H130" s="14">
        <v>14078.7</v>
      </c>
      <c r="I130" s="14"/>
      <c r="J130" s="33"/>
      <c r="K130" s="8"/>
    </row>
    <row r="131" spans="1:11" ht="13.5" customHeight="1">
      <c r="A131" s="38"/>
      <c r="B131" s="35"/>
      <c r="C131" s="33"/>
      <c r="D131" s="36">
        <v>2014</v>
      </c>
      <c r="E131" s="14">
        <f>G131+H131+I131</f>
        <v>131250</v>
      </c>
      <c r="F131" s="13">
        <f t="shared" si="13"/>
        <v>131250</v>
      </c>
      <c r="G131" s="14">
        <v>118750</v>
      </c>
      <c r="H131" s="14">
        <v>12500</v>
      </c>
      <c r="I131" s="14"/>
      <c r="J131" s="33"/>
      <c r="K131" s="8"/>
    </row>
    <row r="132" spans="1:11" ht="13.5" customHeight="1">
      <c r="A132" s="38"/>
      <c r="B132" s="35"/>
      <c r="C132" s="33"/>
      <c r="D132" s="36">
        <v>2015</v>
      </c>
      <c r="E132" s="14">
        <f>G132+H132+I132</f>
        <v>118750</v>
      </c>
      <c r="F132" s="13">
        <f t="shared" si="13"/>
        <v>118750</v>
      </c>
      <c r="G132" s="14">
        <v>118750</v>
      </c>
      <c r="H132" s="14"/>
      <c r="I132" s="14"/>
      <c r="J132" s="33"/>
      <c r="K132" s="8"/>
    </row>
    <row r="133" spans="1:11" ht="13.5" customHeight="1">
      <c r="A133" s="38"/>
      <c r="B133" s="35"/>
      <c r="C133" s="33"/>
      <c r="D133" s="36">
        <v>2016</v>
      </c>
      <c r="E133" s="14">
        <f>G133+H133+I133</f>
        <v>0</v>
      </c>
      <c r="F133" s="13">
        <f t="shared" si="13"/>
        <v>0</v>
      </c>
      <c r="G133" s="14"/>
      <c r="H133" s="14"/>
      <c r="I133" s="14"/>
      <c r="J133" s="33"/>
      <c r="K133" s="8"/>
    </row>
    <row r="134" spans="1:11" ht="13.5" customHeight="1">
      <c r="A134" s="38"/>
      <c r="B134" s="35"/>
      <c r="C134" s="33"/>
      <c r="D134" s="36">
        <v>2017</v>
      </c>
      <c r="E134" s="14">
        <f>G134+H134+I134</f>
        <v>0</v>
      </c>
      <c r="F134" s="13">
        <f t="shared" si="13"/>
        <v>0</v>
      </c>
      <c r="G134" s="14"/>
      <c r="H134" s="14"/>
      <c r="I134" s="14"/>
      <c r="J134" s="33"/>
      <c r="K134" s="8"/>
    </row>
    <row r="135" spans="1:11" ht="13.5" customHeight="1">
      <c r="A135" s="38" t="s">
        <v>431</v>
      </c>
      <c r="B135" s="35" t="s">
        <v>282</v>
      </c>
      <c r="C135" s="33" t="s">
        <v>432</v>
      </c>
      <c r="D135" s="36" t="s">
        <v>394</v>
      </c>
      <c r="E135" s="14">
        <f>E136+E137+E138+E139+E140</f>
        <v>251500</v>
      </c>
      <c r="F135" s="13">
        <f t="shared" si="13"/>
        <v>251500</v>
      </c>
      <c r="G135" s="14">
        <f>G136+G137+G138+G139+G140</f>
        <v>237500</v>
      </c>
      <c r="H135" s="14">
        <f>H136+H137+H138+H139+H140</f>
        <v>14000</v>
      </c>
      <c r="I135" s="14">
        <f>I136+I137+I138+I139+I140</f>
        <v>0</v>
      </c>
      <c r="J135" s="33" t="s">
        <v>135</v>
      </c>
      <c r="K135" s="8" t="s">
        <v>297</v>
      </c>
    </row>
    <row r="136" spans="1:11" ht="13.5" customHeight="1">
      <c r="A136" s="38"/>
      <c r="B136" s="35"/>
      <c r="C136" s="33"/>
      <c r="D136" s="36">
        <v>2013</v>
      </c>
      <c r="E136" s="14">
        <f>G136+H136+I136</f>
        <v>1500</v>
      </c>
      <c r="F136" s="13">
        <f t="shared" si="13"/>
        <v>1500</v>
      </c>
      <c r="G136" s="14"/>
      <c r="H136" s="14">
        <v>1500</v>
      </c>
      <c r="I136" s="14"/>
      <c r="J136" s="33"/>
      <c r="K136" s="8"/>
    </row>
    <row r="137" spans="1:11" ht="13.5" customHeight="1">
      <c r="A137" s="38"/>
      <c r="B137" s="35"/>
      <c r="C137" s="33"/>
      <c r="D137" s="36">
        <v>2014</v>
      </c>
      <c r="E137" s="14">
        <f>G137+H137+I137</f>
        <v>131250</v>
      </c>
      <c r="F137" s="13">
        <f t="shared" si="13"/>
        <v>131250</v>
      </c>
      <c r="G137" s="14">
        <v>118750</v>
      </c>
      <c r="H137" s="14">
        <v>12500</v>
      </c>
      <c r="I137" s="14"/>
      <c r="J137" s="33"/>
      <c r="K137" s="8"/>
    </row>
    <row r="138" spans="1:11" ht="13.5" customHeight="1">
      <c r="A138" s="38"/>
      <c r="B138" s="35"/>
      <c r="C138" s="33"/>
      <c r="D138" s="36">
        <v>2015</v>
      </c>
      <c r="E138" s="14">
        <f>G138+H138+I138</f>
        <v>118750</v>
      </c>
      <c r="F138" s="13">
        <f t="shared" si="13"/>
        <v>118750</v>
      </c>
      <c r="G138" s="14">
        <v>118750</v>
      </c>
      <c r="H138" s="14"/>
      <c r="I138" s="14"/>
      <c r="J138" s="33"/>
      <c r="K138" s="8"/>
    </row>
    <row r="139" spans="1:11" ht="13.5" customHeight="1">
      <c r="A139" s="38"/>
      <c r="B139" s="35"/>
      <c r="C139" s="33"/>
      <c r="D139" s="36">
        <v>2016</v>
      </c>
      <c r="E139" s="14">
        <f>G139+H139+I139</f>
        <v>0</v>
      </c>
      <c r="F139" s="13">
        <f t="shared" si="13"/>
        <v>0</v>
      </c>
      <c r="G139" s="14"/>
      <c r="H139" s="14"/>
      <c r="I139" s="14"/>
      <c r="J139" s="33"/>
      <c r="K139" s="8"/>
    </row>
    <row r="140" spans="1:11" ht="13.5" customHeight="1">
      <c r="A140" s="38"/>
      <c r="B140" s="35"/>
      <c r="C140" s="33"/>
      <c r="D140" s="36">
        <v>2017</v>
      </c>
      <c r="E140" s="14">
        <f>G140+H140+I140</f>
        <v>0</v>
      </c>
      <c r="F140" s="13">
        <f t="shared" si="13"/>
        <v>0</v>
      </c>
      <c r="G140" s="14"/>
      <c r="H140" s="14"/>
      <c r="I140" s="14"/>
      <c r="J140" s="33"/>
      <c r="K140" s="8"/>
    </row>
    <row r="141" spans="1:11" ht="12.75" hidden="1">
      <c r="A141" s="34" t="s">
        <v>433</v>
      </c>
      <c r="B141" s="35" t="s">
        <v>127</v>
      </c>
      <c r="C141" s="33" t="s">
        <v>118</v>
      </c>
      <c r="D141" s="36" t="s">
        <v>394</v>
      </c>
      <c r="E141" s="14">
        <f>E142+E143+E144+E145+E146</f>
        <v>0</v>
      </c>
      <c r="F141" s="13">
        <f t="shared" si="13"/>
        <v>0</v>
      </c>
      <c r="G141" s="14">
        <f>G142+G143+G144+G145+G146</f>
        <v>0</v>
      </c>
      <c r="H141" s="14">
        <f>H142+H143+H144+H145+H146</f>
        <v>0</v>
      </c>
      <c r="I141" s="14">
        <f>I142+I143+I144+I145+I146</f>
        <v>0</v>
      </c>
      <c r="J141" s="33" t="s">
        <v>135</v>
      </c>
      <c r="K141" s="38"/>
    </row>
    <row r="142" spans="1:11" ht="12.75" hidden="1">
      <c r="A142" s="34"/>
      <c r="B142" s="35"/>
      <c r="C142" s="33"/>
      <c r="D142" s="36">
        <v>2013</v>
      </c>
      <c r="E142" s="14">
        <f>G142+H142+I142</f>
        <v>0</v>
      </c>
      <c r="F142" s="13">
        <f t="shared" si="13"/>
        <v>0</v>
      </c>
      <c r="G142" s="14"/>
      <c r="H142" s="14"/>
      <c r="I142" s="14"/>
      <c r="J142" s="33"/>
      <c r="K142" s="38"/>
    </row>
    <row r="143" spans="1:11" ht="12.75" hidden="1">
      <c r="A143" s="34"/>
      <c r="B143" s="35"/>
      <c r="C143" s="33"/>
      <c r="D143" s="36">
        <v>2014</v>
      </c>
      <c r="E143" s="14">
        <f>G143+H143+I143</f>
        <v>0</v>
      </c>
      <c r="F143" s="13">
        <f t="shared" si="13"/>
        <v>0</v>
      </c>
      <c r="G143" s="14"/>
      <c r="H143" s="14"/>
      <c r="I143" s="14"/>
      <c r="J143" s="33"/>
      <c r="K143" s="38"/>
    </row>
    <row r="144" spans="1:11" ht="12.75" hidden="1">
      <c r="A144" s="34"/>
      <c r="B144" s="35"/>
      <c r="C144" s="33"/>
      <c r="D144" s="36">
        <v>2015</v>
      </c>
      <c r="E144" s="14">
        <f>G144+H144+I144</f>
        <v>0</v>
      </c>
      <c r="F144" s="13">
        <f t="shared" si="13"/>
        <v>0</v>
      </c>
      <c r="G144" s="14">
        <v>0</v>
      </c>
      <c r="H144" s="14">
        <v>0</v>
      </c>
      <c r="I144" s="14"/>
      <c r="J144" s="33"/>
      <c r="K144" s="38"/>
    </row>
    <row r="145" spans="1:11" ht="12.75" hidden="1">
      <c r="A145" s="34"/>
      <c r="B145" s="35"/>
      <c r="C145" s="33"/>
      <c r="D145" s="36">
        <v>2016</v>
      </c>
      <c r="E145" s="14">
        <f>G145+H145+I145</f>
        <v>0</v>
      </c>
      <c r="F145" s="13">
        <f t="shared" si="13"/>
        <v>0</v>
      </c>
      <c r="G145" s="14"/>
      <c r="H145" s="14"/>
      <c r="I145" s="14"/>
      <c r="J145" s="33"/>
      <c r="K145" s="38"/>
    </row>
    <row r="146" spans="1:11" ht="12.75" hidden="1">
      <c r="A146" s="34"/>
      <c r="B146" s="35"/>
      <c r="C146" s="33"/>
      <c r="D146" s="36">
        <v>2017</v>
      </c>
      <c r="E146" s="14">
        <f>G146+H146+I146</f>
        <v>0</v>
      </c>
      <c r="F146" s="13">
        <f t="shared" si="13"/>
        <v>0</v>
      </c>
      <c r="G146" s="14"/>
      <c r="H146" s="14"/>
      <c r="I146" s="14"/>
      <c r="J146" s="33"/>
      <c r="K146" s="38"/>
    </row>
    <row r="147" spans="1:11" ht="12.75">
      <c r="A147" s="34" t="s">
        <v>433</v>
      </c>
      <c r="B147" s="35" t="s">
        <v>283</v>
      </c>
      <c r="C147" s="33" t="s">
        <v>435</v>
      </c>
      <c r="D147" s="36" t="s">
        <v>394</v>
      </c>
      <c r="E147" s="14">
        <f>E148+E149+E150+E151+E152</f>
        <v>251500</v>
      </c>
      <c r="F147" s="13">
        <f t="shared" si="13"/>
        <v>251500</v>
      </c>
      <c r="G147" s="14">
        <f>G148+G149+G150+G151+G152</f>
        <v>237500</v>
      </c>
      <c r="H147" s="14">
        <f>H148+H149+H150+H151+H152</f>
        <v>14000</v>
      </c>
      <c r="I147" s="14">
        <f>I148+I149+I150+I151+I152</f>
        <v>0</v>
      </c>
      <c r="J147" s="33" t="s">
        <v>135</v>
      </c>
      <c r="K147" s="38"/>
    </row>
    <row r="148" spans="1:11" ht="12.75">
      <c r="A148" s="34"/>
      <c r="B148" s="35"/>
      <c r="C148" s="33"/>
      <c r="D148" s="36">
        <v>2013</v>
      </c>
      <c r="E148" s="14">
        <f>G148+H148+I148</f>
        <v>0</v>
      </c>
      <c r="F148" s="13">
        <f t="shared" si="13"/>
        <v>0</v>
      </c>
      <c r="G148" s="14"/>
      <c r="H148" s="14"/>
      <c r="I148" s="14"/>
      <c r="J148" s="33"/>
      <c r="K148" s="38"/>
    </row>
    <row r="149" spans="1:11" ht="12.75">
      <c r="A149" s="34"/>
      <c r="B149" s="35"/>
      <c r="C149" s="33"/>
      <c r="D149" s="36">
        <v>2014</v>
      </c>
      <c r="E149" s="14">
        <f>G149+H149+I149</f>
        <v>1500</v>
      </c>
      <c r="F149" s="13">
        <f t="shared" si="13"/>
        <v>1500</v>
      </c>
      <c r="G149" s="14"/>
      <c r="H149" s="14">
        <v>1500</v>
      </c>
      <c r="I149" s="14"/>
      <c r="J149" s="33"/>
      <c r="K149" s="38"/>
    </row>
    <row r="150" spans="1:11" ht="12.75">
      <c r="A150" s="34"/>
      <c r="B150" s="35"/>
      <c r="C150" s="33"/>
      <c r="D150" s="36">
        <v>2015</v>
      </c>
      <c r="E150" s="14">
        <f>G150+H150+I150</f>
        <v>250000</v>
      </c>
      <c r="F150" s="13">
        <f t="shared" si="13"/>
        <v>250000</v>
      </c>
      <c r="G150" s="14">
        <v>237500</v>
      </c>
      <c r="H150" s="14">
        <v>12500</v>
      </c>
      <c r="I150" s="14"/>
      <c r="J150" s="33"/>
      <c r="K150" s="38"/>
    </row>
    <row r="151" spans="1:11" ht="12.75">
      <c r="A151" s="34"/>
      <c r="B151" s="35"/>
      <c r="C151" s="33"/>
      <c r="D151" s="36">
        <v>2016</v>
      </c>
      <c r="E151" s="14">
        <f>G151+H151+I151</f>
        <v>0</v>
      </c>
      <c r="F151" s="13">
        <f t="shared" si="13"/>
        <v>0</v>
      </c>
      <c r="G151" s="14">
        <v>0</v>
      </c>
      <c r="H151" s="14">
        <v>0</v>
      </c>
      <c r="I151" s="14"/>
      <c r="J151" s="33"/>
      <c r="K151" s="38"/>
    </row>
    <row r="152" spans="1:11" ht="12.75">
      <c r="A152" s="34"/>
      <c r="B152" s="35"/>
      <c r="C152" s="33"/>
      <c r="D152" s="36">
        <v>2017</v>
      </c>
      <c r="E152" s="14">
        <f>G152+H152+I152</f>
        <v>0</v>
      </c>
      <c r="F152" s="13">
        <f t="shared" si="13"/>
        <v>0</v>
      </c>
      <c r="G152" s="14"/>
      <c r="H152" s="14"/>
      <c r="I152" s="14"/>
      <c r="J152" s="33"/>
      <c r="K152" s="38"/>
    </row>
    <row r="153" spans="1:11" ht="12.75" hidden="1">
      <c r="A153" s="34" t="s">
        <v>437</v>
      </c>
      <c r="B153" s="35" t="s">
        <v>128</v>
      </c>
      <c r="C153" s="33" t="s">
        <v>109</v>
      </c>
      <c r="D153" s="36" t="s">
        <v>394</v>
      </c>
      <c r="E153" s="14">
        <f>E154+E155+E156+E157+E158</f>
        <v>0</v>
      </c>
      <c r="F153" s="13">
        <f t="shared" si="13"/>
        <v>0</v>
      </c>
      <c r="G153" s="14">
        <f>G154+G155+G156+G157+G158</f>
        <v>0</v>
      </c>
      <c r="H153" s="14">
        <f>H154+H155+H156+H157+H158</f>
        <v>0</v>
      </c>
      <c r="I153" s="14">
        <f>I154+I155+I156+I157+I158</f>
        <v>0</v>
      </c>
      <c r="J153" s="33" t="s">
        <v>135</v>
      </c>
      <c r="K153" s="38"/>
    </row>
    <row r="154" spans="1:11" ht="12.75" hidden="1">
      <c r="A154" s="34"/>
      <c r="B154" s="35"/>
      <c r="C154" s="33"/>
      <c r="D154" s="36">
        <v>2013</v>
      </c>
      <c r="E154" s="14">
        <f aca="true" t="shared" si="15" ref="E154:E164">G154+H154+I154</f>
        <v>0</v>
      </c>
      <c r="F154" s="13">
        <f t="shared" si="13"/>
        <v>0</v>
      </c>
      <c r="G154" s="14"/>
      <c r="H154" s="14"/>
      <c r="I154" s="14"/>
      <c r="J154" s="33"/>
      <c r="K154" s="38"/>
    </row>
    <row r="155" spans="1:11" ht="12.75" hidden="1">
      <c r="A155" s="34"/>
      <c r="B155" s="35"/>
      <c r="C155" s="33"/>
      <c r="D155" s="36">
        <v>2014</v>
      </c>
      <c r="E155" s="14">
        <f t="shared" si="15"/>
        <v>0</v>
      </c>
      <c r="F155" s="13">
        <f t="shared" si="13"/>
        <v>0</v>
      </c>
      <c r="G155" s="14"/>
      <c r="H155" s="14"/>
      <c r="I155" s="14"/>
      <c r="J155" s="33"/>
      <c r="K155" s="38"/>
    </row>
    <row r="156" spans="1:11" ht="12.75" hidden="1">
      <c r="A156" s="34"/>
      <c r="B156" s="35"/>
      <c r="C156" s="33"/>
      <c r="D156" s="36">
        <v>2015</v>
      </c>
      <c r="E156" s="14">
        <f t="shared" si="15"/>
        <v>0</v>
      </c>
      <c r="F156" s="13">
        <f t="shared" si="13"/>
        <v>0</v>
      </c>
      <c r="G156" s="14"/>
      <c r="H156" s="14"/>
      <c r="I156" s="14"/>
      <c r="J156" s="33"/>
      <c r="K156" s="38"/>
    </row>
    <row r="157" spans="1:11" ht="12.75" hidden="1">
      <c r="A157" s="34"/>
      <c r="B157" s="35"/>
      <c r="C157" s="33"/>
      <c r="D157" s="36">
        <v>2016</v>
      </c>
      <c r="E157" s="14">
        <f t="shared" si="15"/>
        <v>0</v>
      </c>
      <c r="F157" s="13">
        <f t="shared" si="13"/>
        <v>0</v>
      </c>
      <c r="G157" s="14"/>
      <c r="H157" s="14"/>
      <c r="I157" s="14"/>
      <c r="J157" s="33"/>
      <c r="K157" s="38"/>
    </row>
    <row r="158" spans="1:11" ht="12.75" hidden="1">
      <c r="A158" s="34"/>
      <c r="B158" s="35"/>
      <c r="C158" s="33"/>
      <c r="D158" s="36">
        <v>2017</v>
      </c>
      <c r="E158" s="14">
        <f t="shared" si="15"/>
        <v>0</v>
      </c>
      <c r="F158" s="13">
        <f t="shared" si="13"/>
        <v>0</v>
      </c>
      <c r="G158" s="14">
        <v>0</v>
      </c>
      <c r="H158" s="14">
        <v>0</v>
      </c>
      <c r="I158" s="14"/>
      <c r="J158" s="33"/>
      <c r="K158" s="38"/>
    </row>
    <row r="159" spans="1:11" ht="12.75">
      <c r="A159" s="34" t="s">
        <v>436</v>
      </c>
      <c r="B159" s="35" t="s">
        <v>355</v>
      </c>
      <c r="C159" s="33" t="s">
        <v>435</v>
      </c>
      <c r="D159" s="36" t="s">
        <v>394</v>
      </c>
      <c r="E159" s="14">
        <f t="shared" si="15"/>
        <v>33291.3</v>
      </c>
      <c r="F159" s="13">
        <f t="shared" si="13"/>
        <v>33291.3</v>
      </c>
      <c r="G159" s="14">
        <f>G160+G161+G162+G163+G164</f>
        <v>23303.9</v>
      </c>
      <c r="H159" s="14">
        <f>H160+H161+H162+H163+H164</f>
        <v>9987.4</v>
      </c>
      <c r="I159" s="14">
        <f>I160+I161+I162+I163+I164</f>
        <v>0</v>
      </c>
      <c r="J159" s="33" t="s">
        <v>135</v>
      </c>
      <c r="K159" s="33"/>
    </row>
    <row r="160" spans="1:11" ht="12.75">
      <c r="A160" s="34"/>
      <c r="B160" s="35"/>
      <c r="C160" s="33"/>
      <c r="D160" s="36">
        <v>2013</v>
      </c>
      <c r="E160" s="14">
        <f t="shared" si="15"/>
        <v>33291.3</v>
      </c>
      <c r="F160" s="13">
        <f t="shared" si="13"/>
        <v>33291.3</v>
      </c>
      <c r="G160" s="14">
        <v>23303.9</v>
      </c>
      <c r="H160" s="14">
        <v>9987.4</v>
      </c>
      <c r="I160" s="14"/>
      <c r="J160" s="33"/>
      <c r="K160" s="33"/>
    </row>
    <row r="161" spans="1:11" ht="12.75">
      <c r="A161" s="34"/>
      <c r="B161" s="35"/>
      <c r="C161" s="33"/>
      <c r="D161" s="36">
        <v>2014</v>
      </c>
      <c r="E161" s="14">
        <f t="shared" si="15"/>
        <v>0</v>
      </c>
      <c r="F161" s="13">
        <f t="shared" si="13"/>
        <v>0</v>
      </c>
      <c r="G161" s="14"/>
      <c r="H161" s="14"/>
      <c r="I161" s="14"/>
      <c r="J161" s="33"/>
      <c r="K161" s="33"/>
    </row>
    <row r="162" spans="1:11" ht="12.75">
      <c r="A162" s="34"/>
      <c r="B162" s="35"/>
      <c r="C162" s="33"/>
      <c r="D162" s="36">
        <v>2015</v>
      </c>
      <c r="E162" s="14">
        <f t="shared" si="15"/>
        <v>0</v>
      </c>
      <c r="F162" s="13">
        <f t="shared" si="13"/>
        <v>0</v>
      </c>
      <c r="G162" s="14"/>
      <c r="H162" s="14"/>
      <c r="I162" s="14"/>
      <c r="J162" s="33"/>
      <c r="K162" s="33"/>
    </row>
    <row r="163" spans="1:11" ht="12.75">
      <c r="A163" s="34"/>
      <c r="B163" s="35"/>
      <c r="C163" s="33"/>
      <c r="D163" s="36">
        <v>2016</v>
      </c>
      <c r="E163" s="14">
        <f t="shared" si="15"/>
        <v>0</v>
      </c>
      <c r="F163" s="13">
        <f t="shared" si="13"/>
        <v>0</v>
      </c>
      <c r="G163" s="14"/>
      <c r="H163" s="14"/>
      <c r="I163" s="14"/>
      <c r="J163" s="33"/>
      <c r="K163" s="33"/>
    </row>
    <row r="164" spans="1:11" ht="12.75">
      <c r="A164" s="34"/>
      <c r="B164" s="35"/>
      <c r="C164" s="33"/>
      <c r="D164" s="36">
        <v>2017</v>
      </c>
      <c r="E164" s="14">
        <f t="shared" si="15"/>
        <v>0</v>
      </c>
      <c r="F164" s="13">
        <f t="shared" si="13"/>
        <v>0</v>
      </c>
      <c r="G164" s="14"/>
      <c r="H164" s="14"/>
      <c r="I164" s="14"/>
      <c r="J164" s="33"/>
      <c r="K164" s="33"/>
    </row>
    <row r="165" spans="1:11" ht="15.75" customHeight="1">
      <c r="A165" s="34" t="s">
        <v>437</v>
      </c>
      <c r="B165" s="35" t="s">
        <v>356</v>
      </c>
      <c r="C165" s="33" t="s">
        <v>438</v>
      </c>
      <c r="D165" s="36" t="s">
        <v>394</v>
      </c>
      <c r="E165" s="14">
        <f aca="true" t="shared" si="16" ref="E165:E182">G165+H165+I165</f>
        <v>51500</v>
      </c>
      <c r="F165" s="13">
        <f t="shared" si="13"/>
        <v>51500</v>
      </c>
      <c r="G165" s="14">
        <f>G166+G167+G168+G169+G170</f>
        <v>35000</v>
      </c>
      <c r="H165" s="14">
        <f>H166+H167+H168+H169+H170</f>
        <v>16500</v>
      </c>
      <c r="I165" s="14">
        <f>I166+I167+I168+I169+I170</f>
        <v>0</v>
      </c>
      <c r="J165" s="33" t="s">
        <v>135</v>
      </c>
      <c r="K165" s="33"/>
    </row>
    <row r="166" spans="1:11" ht="12.75">
      <c r="A166" s="34"/>
      <c r="B166" s="35"/>
      <c r="C166" s="33"/>
      <c r="D166" s="36">
        <v>2013</v>
      </c>
      <c r="E166" s="14">
        <f t="shared" si="16"/>
        <v>1500</v>
      </c>
      <c r="F166" s="13">
        <f t="shared" si="13"/>
        <v>1500</v>
      </c>
      <c r="G166" s="14"/>
      <c r="H166" s="14">
        <v>1500</v>
      </c>
      <c r="I166" s="14"/>
      <c r="J166" s="33"/>
      <c r="K166" s="33"/>
    </row>
    <row r="167" spans="1:11" ht="12.75">
      <c r="A167" s="34"/>
      <c r="B167" s="35"/>
      <c r="C167" s="33"/>
      <c r="D167" s="36">
        <v>2014</v>
      </c>
      <c r="E167" s="14">
        <f t="shared" si="16"/>
        <v>50000</v>
      </c>
      <c r="F167" s="13">
        <f t="shared" si="13"/>
        <v>50000</v>
      </c>
      <c r="G167" s="14">
        <v>35000</v>
      </c>
      <c r="H167" s="14">
        <v>15000</v>
      </c>
      <c r="I167" s="14"/>
      <c r="J167" s="33"/>
      <c r="K167" s="33"/>
    </row>
    <row r="168" spans="1:11" ht="12.75">
      <c r="A168" s="34"/>
      <c r="B168" s="35"/>
      <c r="C168" s="33"/>
      <c r="D168" s="36">
        <v>2015</v>
      </c>
      <c r="E168" s="14">
        <f t="shared" si="16"/>
        <v>0</v>
      </c>
      <c r="F168" s="13">
        <f t="shared" si="13"/>
        <v>0</v>
      </c>
      <c r="G168" s="14"/>
      <c r="H168" s="14"/>
      <c r="I168" s="14"/>
      <c r="J168" s="33"/>
      <c r="K168" s="33"/>
    </row>
    <row r="169" spans="1:11" ht="12.75">
      <c r="A169" s="34"/>
      <c r="B169" s="35"/>
      <c r="C169" s="33"/>
      <c r="D169" s="36">
        <v>2016</v>
      </c>
      <c r="E169" s="14">
        <f t="shared" si="16"/>
        <v>0</v>
      </c>
      <c r="F169" s="13">
        <f t="shared" si="13"/>
        <v>0</v>
      </c>
      <c r="G169" s="14"/>
      <c r="H169" s="14"/>
      <c r="I169" s="14"/>
      <c r="J169" s="33"/>
      <c r="K169" s="33"/>
    </row>
    <row r="170" spans="1:11" ht="12.75">
      <c r="A170" s="34"/>
      <c r="B170" s="35"/>
      <c r="C170" s="33"/>
      <c r="D170" s="36">
        <v>2017</v>
      </c>
      <c r="E170" s="14">
        <f t="shared" si="16"/>
        <v>0</v>
      </c>
      <c r="F170" s="13">
        <f t="shared" si="13"/>
        <v>0</v>
      </c>
      <c r="G170" s="14"/>
      <c r="H170" s="14"/>
      <c r="I170" s="14"/>
      <c r="J170" s="33"/>
      <c r="K170" s="33"/>
    </row>
    <row r="171" spans="1:11" ht="14.25" customHeight="1">
      <c r="A171" s="34" t="s">
        <v>439</v>
      </c>
      <c r="B171" s="35" t="s">
        <v>443</v>
      </c>
      <c r="C171" s="33" t="s">
        <v>435</v>
      </c>
      <c r="D171" s="36" t="s">
        <v>394</v>
      </c>
      <c r="E171" s="14">
        <f>G171+H171+I171</f>
        <v>10913</v>
      </c>
      <c r="F171" s="13">
        <f t="shared" si="13"/>
        <v>10913</v>
      </c>
      <c r="G171" s="14">
        <f>G172+G173+G174+G175+G176</f>
        <v>9821.7</v>
      </c>
      <c r="H171" s="14">
        <f>H172+H173+H174+H175+H176</f>
        <v>1091.3</v>
      </c>
      <c r="I171" s="14">
        <f>I172+I173+I174+I175+I176</f>
        <v>0</v>
      </c>
      <c r="J171" s="33" t="s">
        <v>135</v>
      </c>
      <c r="K171" s="33"/>
    </row>
    <row r="172" spans="1:11" ht="12.75">
      <c r="A172" s="34"/>
      <c r="B172" s="35"/>
      <c r="C172" s="33"/>
      <c r="D172" s="36">
        <v>2013</v>
      </c>
      <c r="E172" s="14">
        <f t="shared" si="16"/>
        <v>10913</v>
      </c>
      <c r="F172" s="13">
        <f t="shared" si="13"/>
        <v>10913</v>
      </c>
      <c r="G172" s="14">
        <v>9821.7</v>
      </c>
      <c r="H172" s="14">
        <v>1091.3</v>
      </c>
      <c r="I172" s="14"/>
      <c r="J172" s="33"/>
      <c r="K172" s="33"/>
    </row>
    <row r="173" spans="1:11" ht="12.75">
      <c r="A173" s="34"/>
      <c r="B173" s="35"/>
      <c r="C173" s="33"/>
      <c r="D173" s="36">
        <v>2014</v>
      </c>
      <c r="E173" s="14">
        <f t="shared" si="16"/>
        <v>0</v>
      </c>
      <c r="F173" s="13">
        <f t="shared" si="13"/>
        <v>0</v>
      </c>
      <c r="G173" s="14">
        <f>H173+I173+J173</f>
        <v>0</v>
      </c>
      <c r="H173" s="14"/>
      <c r="I173" s="14"/>
      <c r="J173" s="33"/>
      <c r="K173" s="33"/>
    </row>
    <row r="174" spans="1:11" ht="12.75">
      <c r="A174" s="34"/>
      <c r="B174" s="35"/>
      <c r="C174" s="33"/>
      <c r="D174" s="36">
        <v>2015</v>
      </c>
      <c r="E174" s="14">
        <f t="shared" si="16"/>
        <v>0</v>
      </c>
      <c r="F174" s="13">
        <f t="shared" si="13"/>
        <v>0</v>
      </c>
      <c r="G174" s="14">
        <f>H174+I174+J174</f>
        <v>0</v>
      </c>
      <c r="H174" s="14"/>
      <c r="I174" s="14"/>
      <c r="J174" s="33"/>
      <c r="K174" s="33"/>
    </row>
    <row r="175" spans="1:11" ht="12.75">
      <c r="A175" s="34"/>
      <c r="B175" s="35"/>
      <c r="C175" s="33"/>
      <c r="D175" s="36">
        <v>2016</v>
      </c>
      <c r="E175" s="14">
        <f t="shared" si="16"/>
        <v>0</v>
      </c>
      <c r="F175" s="13">
        <f t="shared" si="13"/>
        <v>0</v>
      </c>
      <c r="G175" s="14">
        <f>H175+I175+J175</f>
        <v>0</v>
      </c>
      <c r="H175" s="14"/>
      <c r="I175" s="14"/>
      <c r="J175" s="33"/>
      <c r="K175" s="33"/>
    </row>
    <row r="176" spans="1:11" ht="12.75">
      <c r="A176" s="34"/>
      <c r="B176" s="35"/>
      <c r="C176" s="33"/>
      <c r="D176" s="36">
        <v>2017</v>
      </c>
      <c r="E176" s="14">
        <f t="shared" si="16"/>
        <v>0</v>
      </c>
      <c r="F176" s="13">
        <f t="shared" si="13"/>
        <v>0</v>
      </c>
      <c r="G176" s="14">
        <f>H176+I176+J176</f>
        <v>0</v>
      </c>
      <c r="H176" s="14"/>
      <c r="I176" s="14"/>
      <c r="J176" s="33"/>
      <c r="K176" s="33"/>
    </row>
    <row r="177" spans="1:11" ht="12.75">
      <c r="A177" s="34" t="s">
        <v>441</v>
      </c>
      <c r="B177" s="44" t="s">
        <v>358</v>
      </c>
      <c r="C177" s="33" t="s">
        <v>438</v>
      </c>
      <c r="D177" s="36" t="s">
        <v>394</v>
      </c>
      <c r="E177" s="14">
        <f t="shared" si="16"/>
        <v>12500</v>
      </c>
      <c r="F177" s="13">
        <f t="shared" si="13"/>
        <v>12500</v>
      </c>
      <c r="G177" s="14">
        <f>G178+G179+G180+G181+G182</f>
        <v>11400</v>
      </c>
      <c r="H177" s="14">
        <f>H178+H179+H180+H181+H182</f>
        <v>1100</v>
      </c>
      <c r="I177" s="14">
        <f>I178+I179+I180+I181+I182</f>
        <v>0</v>
      </c>
      <c r="J177" s="33" t="s">
        <v>135</v>
      </c>
      <c r="K177" s="33"/>
    </row>
    <row r="178" spans="1:11" ht="12.75">
      <c r="A178" s="34"/>
      <c r="B178" s="44"/>
      <c r="C178" s="33"/>
      <c r="D178" s="36">
        <v>2013</v>
      </c>
      <c r="E178" s="14">
        <f t="shared" si="16"/>
        <v>0</v>
      </c>
      <c r="F178" s="13">
        <f t="shared" si="13"/>
        <v>0</v>
      </c>
      <c r="G178" s="14"/>
      <c r="H178" s="14"/>
      <c r="I178" s="14"/>
      <c r="J178" s="33"/>
      <c r="K178" s="33"/>
    </row>
    <row r="179" spans="1:11" ht="12.75">
      <c r="A179" s="34"/>
      <c r="B179" s="44"/>
      <c r="C179" s="33"/>
      <c r="D179" s="36">
        <v>2014</v>
      </c>
      <c r="E179" s="14">
        <f t="shared" si="16"/>
        <v>500</v>
      </c>
      <c r="F179" s="13">
        <f t="shared" si="13"/>
        <v>500</v>
      </c>
      <c r="G179" s="14">
        <v>0</v>
      </c>
      <c r="H179" s="14">
        <v>500</v>
      </c>
      <c r="I179" s="14"/>
      <c r="J179" s="33"/>
      <c r="K179" s="33"/>
    </row>
    <row r="180" spans="1:11" ht="12.75">
      <c r="A180" s="34"/>
      <c r="B180" s="44"/>
      <c r="C180" s="33"/>
      <c r="D180" s="36">
        <v>2015</v>
      </c>
      <c r="E180" s="14">
        <f t="shared" si="16"/>
        <v>12000</v>
      </c>
      <c r="F180" s="13">
        <f t="shared" si="13"/>
        <v>12000</v>
      </c>
      <c r="G180" s="14">
        <v>11400</v>
      </c>
      <c r="H180" s="14">
        <v>600</v>
      </c>
      <c r="I180" s="14"/>
      <c r="J180" s="33"/>
      <c r="K180" s="33"/>
    </row>
    <row r="181" spans="1:11" ht="12.75">
      <c r="A181" s="34"/>
      <c r="B181" s="44"/>
      <c r="C181" s="33"/>
      <c r="D181" s="36">
        <v>2016</v>
      </c>
      <c r="E181" s="14">
        <f t="shared" si="16"/>
        <v>0</v>
      </c>
      <c r="F181" s="13">
        <f t="shared" si="13"/>
        <v>0</v>
      </c>
      <c r="G181" s="14"/>
      <c r="H181" s="14"/>
      <c r="I181" s="14"/>
      <c r="J181" s="33"/>
      <c r="K181" s="33"/>
    </row>
    <row r="182" spans="1:11" ht="12.75">
      <c r="A182" s="34"/>
      <c r="B182" s="44"/>
      <c r="C182" s="33"/>
      <c r="D182" s="36">
        <v>2017</v>
      </c>
      <c r="E182" s="14">
        <f t="shared" si="16"/>
        <v>0</v>
      </c>
      <c r="F182" s="13">
        <f aca="true" t="shared" si="17" ref="F182:F245">G182+H182</f>
        <v>0</v>
      </c>
      <c r="G182" s="14"/>
      <c r="H182" s="14"/>
      <c r="I182" s="14"/>
      <c r="J182" s="33"/>
      <c r="K182" s="33"/>
    </row>
    <row r="183" spans="1:11" ht="12.75">
      <c r="A183" s="34" t="s">
        <v>442</v>
      </c>
      <c r="B183" s="44" t="s">
        <v>357</v>
      </c>
      <c r="C183" s="33" t="s">
        <v>119</v>
      </c>
      <c r="D183" s="36" t="s">
        <v>394</v>
      </c>
      <c r="E183" s="14">
        <f aca="true" t="shared" si="18" ref="E183:E188">G183+H183+I183</f>
        <v>10700</v>
      </c>
      <c r="F183" s="13">
        <f t="shared" si="17"/>
        <v>10700</v>
      </c>
      <c r="G183" s="14">
        <f>G184+G185+G186+G187+G188</f>
        <v>9000</v>
      </c>
      <c r="H183" s="14">
        <f>H184+H185+H186+H187+H188</f>
        <v>1700</v>
      </c>
      <c r="I183" s="14">
        <f>I184+I185+I186+I187+I188</f>
        <v>0</v>
      </c>
      <c r="J183" s="33" t="s">
        <v>135</v>
      </c>
      <c r="K183" s="33"/>
    </row>
    <row r="184" spans="1:11" ht="12.75">
      <c r="A184" s="34"/>
      <c r="B184" s="44"/>
      <c r="C184" s="33"/>
      <c r="D184" s="36">
        <v>2013</v>
      </c>
      <c r="E184" s="14">
        <f t="shared" si="18"/>
        <v>0</v>
      </c>
      <c r="F184" s="13">
        <f t="shared" si="17"/>
        <v>0</v>
      </c>
      <c r="G184" s="14"/>
      <c r="H184" s="14"/>
      <c r="I184" s="14"/>
      <c r="J184" s="33"/>
      <c r="K184" s="33"/>
    </row>
    <row r="185" spans="1:11" ht="12.75">
      <c r="A185" s="34"/>
      <c r="B185" s="44"/>
      <c r="C185" s="33"/>
      <c r="D185" s="36">
        <v>2014</v>
      </c>
      <c r="E185" s="14">
        <f t="shared" si="18"/>
        <v>700</v>
      </c>
      <c r="F185" s="13">
        <f t="shared" si="17"/>
        <v>700</v>
      </c>
      <c r="G185" s="14"/>
      <c r="H185" s="14">
        <v>700</v>
      </c>
      <c r="I185" s="14"/>
      <c r="J185" s="33"/>
      <c r="K185" s="33"/>
    </row>
    <row r="186" spans="1:11" ht="12.75">
      <c r="A186" s="34"/>
      <c r="B186" s="44"/>
      <c r="C186" s="33"/>
      <c r="D186" s="36">
        <v>2015</v>
      </c>
      <c r="E186" s="14">
        <f t="shared" si="18"/>
        <v>10000</v>
      </c>
      <c r="F186" s="13">
        <f t="shared" si="17"/>
        <v>10000</v>
      </c>
      <c r="G186" s="14">
        <v>9000</v>
      </c>
      <c r="H186" s="14">
        <v>1000</v>
      </c>
      <c r="I186" s="14"/>
      <c r="J186" s="33"/>
      <c r="K186" s="33"/>
    </row>
    <row r="187" spans="1:11" ht="12.75">
      <c r="A187" s="34"/>
      <c r="B187" s="44"/>
      <c r="C187" s="33"/>
      <c r="D187" s="36">
        <v>2016</v>
      </c>
      <c r="E187" s="14">
        <f t="shared" si="18"/>
        <v>0</v>
      </c>
      <c r="F187" s="13">
        <f t="shared" si="17"/>
        <v>0</v>
      </c>
      <c r="G187" s="14"/>
      <c r="H187" s="14"/>
      <c r="I187" s="14"/>
      <c r="J187" s="33"/>
      <c r="K187" s="33"/>
    </row>
    <row r="188" spans="1:11" ht="12.75">
      <c r="A188" s="34"/>
      <c r="B188" s="44"/>
      <c r="C188" s="33"/>
      <c r="D188" s="36">
        <v>2017</v>
      </c>
      <c r="E188" s="14">
        <f t="shared" si="18"/>
        <v>0</v>
      </c>
      <c r="F188" s="13">
        <f t="shared" si="17"/>
        <v>0</v>
      </c>
      <c r="G188" s="14"/>
      <c r="H188" s="14"/>
      <c r="I188" s="14"/>
      <c r="J188" s="33"/>
      <c r="K188" s="33"/>
    </row>
    <row r="189" spans="1:11" ht="18" customHeight="1">
      <c r="A189" s="45" t="s">
        <v>395</v>
      </c>
      <c r="B189" s="32" t="s">
        <v>404</v>
      </c>
      <c r="C189" s="46"/>
      <c r="D189" s="12" t="s">
        <v>394</v>
      </c>
      <c r="E189" s="13">
        <f aca="true" t="shared" si="19" ref="E189:I190">E195</f>
        <v>35000</v>
      </c>
      <c r="F189" s="13">
        <f t="shared" si="17"/>
        <v>0</v>
      </c>
      <c r="G189" s="13">
        <f t="shared" si="19"/>
        <v>0</v>
      </c>
      <c r="H189" s="13">
        <f t="shared" si="19"/>
        <v>0</v>
      </c>
      <c r="I189" s="13">
        <f t="shared" si="19"/>
        <v>35000</v>
      </c>
      <c r="J189" s="33" t="s">
        <v>135</v>
      </c>
      <c r="K189" s="27"/>
    </row>
    <row r="190" spans="1:11" ht="13.5" customHeight="1">
      <c r="A190" s="45"/>
      <c r="B190" s="32"/>
      <c r="C190" s="46"/>
      <c r="D190" s="12">
        <v>2013</v>
      </c>
      <c r="E190" s="13">
        <f t="shared" si="19"/>
        <v>35000</v>
      </c>
      <c r="F190" s="13">
        <f t="shared" si="17"/>
        <v>0</v>
      </c>
      <c r="G190" s="13">
        <f t="shared" si="19"/>
        <v>0</v>
      </c>
      <c r="H190" s="13">
        <f t="shared" si="19"/>
        <v>0</v>
      </c>
      <c r="I190" s="13">
        <f t="shared" si="19"/>
        <v>35000</v>
      </c>
      <c r="J190" s="33"/>
      <c r="K190" s="27"/>
    </row>
    <row r="191" spans="1:11" ht="13.5" customHeight="1">
      <c r="A191" s="45"/>
      <c r="B191" s="32"/>
      <c r="C191" s="46"/>
      <c r="D191" s="12">
        <v>2014</v>
      </c>
      <c r="E191" s="13">
        <f aca="true" t="shared" si="20" ref="E191:I194">E197</f>
        <v>0</v>
      </c>
      <c r="F191" s="13">
        <f t="shared" si="17"/>
        <v>0</v>
      </c>
      <c r="G191" s="13">
        <f t="shared" si="20"/>
        <v>0</v>
      </c>
      <c r="H191" s="13">
        <f t="shared" si="20"/>
        <v>0</v>
      </c>
      <c r="I191" s="13">
        <f t="shared" si="20"/>
        <v>0</v>
      </c>
      <c r="J191" s="33"/>
      <c r="K191" s="27"/>
    </row>
    <row r="192" spans="1:11" ht="13.5" customHeight="1">
      <c r="A192" s="45"/>
      <c r="B192" s="32"/>
      <c r="C192" s="46"/>
      <c r="D192" s="12">
        <v>2015</v>
      </c>
      <c r="E192" s="13">
        <f t="shared" si="20"/>
        <v>0</v>
      </c>
      <c r="F192" s="13">
        <f t="shared" si="17"/>
        <v>0</v>
      </c>
      <c r="G192" s="13">
        <f t="shared" si="20"/>
        <v>0</v>
      </c>
      <c r="H192" s="13">
        <f t="shared" si="20"/>
        <v>0</v>
      </c>
      <c r="I192" s="13">
        <f t="shared" si="20"/>
        <v>0</v>
      </c>
      <c r="J192" s="33"/>
      <c r="K192" s="27"/>
    </row>
    <row r="193" spans="1:11" ht="13.5" customHeight="1">
      <c r="A193" s="45"/>
      <c r="B193" s="32"/>
      <c r="C193" s="46"/>
      <c r="D193" s="12">
        <v>2016</v>
      </c>
      <c r="E193" s="13">
        <f t="shared" si="20"/>
        <v>0</v>
      </c>
      <c r="F193" s="13">
        <f t="shared" si="17"/>
        <v>0</v>
      </c>
      <c r="G193" s="13">
        <f t="shared" si="20"/>
        <v>0</v>
      </c>
      <c r="H193" s="13">
        <f t="shared" si="20"/>
        <v>0</v>
      </c>
      <c r="I193" s="13">
        <f t="shared" si="20"/>
        <v>0</v>
      </c>
      <c r="J193" s="33"/>
      <c r="K193" s="27"/>
    </row>
    <row r="194" spans="1:11" ht="13.5" customHeight="1">
      <c r="A194" s="45"/>
      <c r="B194" s="32"/>
      <c r="C194" s="46"/>
      <c r="D194" s="12">
        <v>2017</v>
      </c>
      <c r="E194" s="13">
        <f t="shared" si="20"/>
        <v>0</v>
      </c>
      <c r="F194" s="13">
        <f t="shared" si="17"/>
        <v>0</v>
      </c>
      <c r="G194" s="13">
        <f t="shared" si="20"/>
        <v>0</v>
      </c>
      <c r="H194" s="13">
        <f t="shared" si="20"/>
        <v>0</v>
      </c>
      <c r="I194" s="13">
        <f t="shared" si="20"/>
        <v>0</v>
      </c>
      <c r="J194" s="33"/>
      <c r="K194" s="27"/>
    </row>
    <row r="195" spans="1:11" ht="18.75" customHeight="1">
      <c r="A195" s="34" t="s">
        <v>444</v>
      </c>
      <c r="B195" s="44" t="s">
        <v>445</v>
      </c>
      <c r="C195" s="33" t="s">
        <v>438</v>
      </c>
      <c r="D195" s="36" t="s">
        <v>394</v>
      </c>
      <c r="E195" s="14">
        <f>E196+E197+E198+E199+E200</f>
        <v>35000</v>
      </c>
      <c r="F195" s="13">
        <f t="shared" si="17"/>
        <v>0</v>
      </c>
      <c r="G195" s="14">
        <f>G196+G197+G198+G199+G200</f>
        <v>0</v>
      </c>
      <c r="H195" s="14">
        <f>H196+H197+H198+H199+H200</f>
        <v>0</v>
      </c>
      <c r="I195" s="14">
        <f>I196+I197+I198+I199+I200</f>
        <v>35000</v>
      </c>
      <c r="J195" s="33" t="s">
        <v>135</v>
      </c>
      <c r="K195" s="38"/>
    </row>
    <row r="196" spans="1:11" ht="12.75">
      <c r="A196" s="34"/>
      <c r="B196" s="44"/>
      <c r="C196" s="33"/>
      <c r="D196" s="36">
        <v>2013</v>
      </c>
      <c r="E196" s="14">
        <f>G196+H196+I196</f>
        <v>35000</v>
      </c>
      <c r="F196" s="13">
        <f t="shared" si="17"/>
        <v>0</v>
      </c>
      <c r="G196" s="14"/>
      <c r="H196" s="14"/>
      <c r="I196" s="14">
        <v>35000</v>
      </c>
      <c r="J196" s="33"/>
      <c r="K196" s="38"/>
    </row>
    <row r="197" spans="1:11" ht="12.75">
      <c r="A197" s="34"/>
      <c r="B197" s="44"/>
      <c r="C197" s="33"/>
      <c r="D197" s="36">
        <v>2014</v>
      </c>
      <c r="E197" s="14">
        <f>G197+H197+I197</f>
        <v>0</v>
      </c>
      <c r="F197" s="13">
        <f t="shared" si="17"/>
        <v>0</v>
      </c>
      <c r="G197" s="14"/>
      <c r="H197" s="14"/>
      <c r="I197" s="14"/>
      <c r="J197" s="33"/>
      <c r="K197" s="38"/>
    </row>
    <row r="198" spans="1:11" ht="12.75">
      <c r="A198" s="34"/>
      <c r="B198" s="44"/>
      <c r="C198" s="33"/>
      <c r="D198" s="36">
        <v>2015</v>
      </c>
      <c r="E198" s="14">
        <f>G198+H198+I198</f>
        <v>0</v>
      </c>
      <c r="F198" s="13">
        <f t="shared" si="17"/>
        <v>0</v>
      </c>
      <c r="G198" s="14"/>
      <c r="H198" s="14"/>
      <c r="I198" s="14"/>
      <c r="J198" s="33"/>
      <c r="K198" s="38"/>
    </row>
    <row r="199" spans="1:11" ht="12.75">
      <c r="A199" s="34"/>
      <c r="B199" s="44"/>
      <c r="C199" s="33"/>
      <c r="D199" s="36">
        <v>2016</v>
      </c>
      <c r="E199" s="14">
        <f>G199+H199+I199</f>
        <v>0</v>
      </c>
      <c r="F199" s="13">
        <f t="shared" si="17"/>
        <v>0</v>
      </c>
      <c r="G199" s="14"/>
      <c r="H199" s="14"/>
      <c r="I199" s="14"/>
      <c r="J199" s="33"/>
      <c r="K199" s="38"/>
    </row>
    <row r="200" spans="1:11" ht="12.75">
      <c r="A200" s="34"/>
      <c r="B200" s="44"/>
      <c r="C200" s="33"/>
      <c r="D200" s="36">
        <v>2017</v>
      </c>
      <c r="E200" s="14">
        <f>G200+H200+I200</f>
        <v>0</v>
      </c>
      <c r="F200" s="13">
        <f t="shared" si="17"/>
        <v>0</v>
      </c>
      <c r="G200" s="14"/>
      <c r="H200" s="14"/>
      <c r="I200" s="14"/>
      <c r="J200" s="33"/>
      <c r="K200" s="38"/>
    </row>
    <row r="201" spans="1:11" ht="13.5" customHeight="1">
      <c r="A201" s="45" t="s">
        <v>396</v>
      </c>
      <c r="B201" s="32" t="s">
        <v>405</v>
      </c>
      <c r="C201" s="27"/>
      <c r="D201" s="12" t="s">
        <v>394</v>
      </c>
      <c r="E201" s="13">
        <f>E207+E213+E219+E225</f>
        <v>27400</v>
      </c>
      <c r="F201" s="13">
        <f t="shared" si="17"/>
        <v>27400</v>
      </c>
      <c r="G201" s="13">
        <f>G207+G213+G219+G225</f>
        <v>20515</v>
      </c>
      <c r="H201" s="13">
        <f>H207+H213+H219+H225</f>
        <v>6885</v>
      </c>
      <c r="I201" s="13">
        <f>I207+I213+I219+I225</f>
        <v>0</v>
      </c>
      <c r="J201" s="33" t="s">
        <v>135</v>
      </c>
      <c r="K201" s="27"/>
    </row>
    <row r="202" spans="1:11" ht="13.5" customHeight="1">
      <c r="A202" s="45"/>
      <c r="B202" s="32"/>
      <c r="C202" s="27"/>
      <c r="D202" s="12">
        <v>2013</v>
      </c>
      <c r="E202" s="13">
        <f aca="true" t="shared" si="21" ref="E202:H206">E208+E214+E220+E226</f>
        <v>0</v>
      </c>
      <c r="F202" s="13">
        <f t="shared" si="17"/>
        <v>0</v>
      </c>
      <c r="G202" s="13">
        <f t="shared" si="21"/>
        <v>0</v>
      </c>
      <c r="H202" s="13">
        <f t="shared" si="21"/>
        <v>0</v>
      </c>
      <c r="I202" s="13">
        <f>I208</f>
        <v>0</v>
      </c>
      <c r="J202" s="33"/>
      <c r="K202" s="27"/>
    </row>
    <row r="203" spans="1:11" ht="13.5" customHeight="1">
      <c r="A203" s="45"/>
      <c r="B203" s="32"/>
      <c r="C203" s="27"/>
      <c r="D203" s="12">
        <v>2014</v>
      </c>
      <c r="E203" s="13">
        <f t="shared" si="21"/>
        <v>23200</v>
      </c>
      <c r="F203" s="13">
        <f t="shared" si="17"/>
        <v>23200</v>
      </c>
      <c r="G203" s="13">
        <f t="shared" si="21"/>
        <v>19665</v>
      </c>
      <c r="H203" s="13">
        <f t="shared" si="21"/>
        <v>3535</v>
      </c>
      <c r="I203" s="13">
        <f>I209</f>
        <v>0</v>
      </c>
      <c r="J203" s="33"/>
      <c r="K203" s="27"/>
    </row>
    <row r="204" spans="1:11" ht="13.5" customHeight="1">
      <c r="A204" s="45"/>
      <c r="B204" s="32"/>
      <c r="C204" s="27"/>
      <c r="D204" s="12">
        <v>2015</v>
      </c>
      <c r="E204" s="13">
        <f t="shared" si="21"/>
        <v>4200</v>
      </c>
      <c r="F204" s="13">
        <f t="shared" si="17"/>
        <v>4200</v>
      </c>
      <c r="G204" s="13">
        <f t="shared" si="21"/>
        <v>850</v>
      </c>
      <c r="H204" s="13">
        <f t="shared" si="21"/>
        <v>3350</v>
      </c>
      <c r="I204" s="13">
        <f>I210</f>
        <v>0</v>
      </c>
      <c r="J204" s="33"/>
      <c r="K204" s="27"/>
    </row>
    <row r="205" spans="1:11" ht="13.5" customHeight="1">
      <c r="A205" s="45"/>
      <c r="B205" s="32"/>
      <c r="C205" s="27"/>
      <c r="D205" s="12">
        <v>2016</v>
      </c>
      <c r="E205" s="13">
        <f t="shared" si="21"/>
        <v>0</v>
      </c>
      <c r="F205" s="13">
        <f t="shared" si="17"/>
        <v>0</v>
      </c>
      <c r="G205" s="13">
        <f t="shared" si="21"/>
        <v>0</v>
      </c>
      <c r="H205" s="13">
        <f t="shared" si="21"/>
        <v>0</v>
      </c>
      <c r="I205" s="13">
        <f>I211</f>
        <v>0</v>
      </c>
      <c r="J205" s="33"/>
      <c r="K205" s="27"/>
    </row>
    <row r="206" spans="1:11" ht="13.5" customHeight="1">
      <c r="A206" s="45"/>
      <c r="B206" s="32"/>
      <c r="C206" s="27"/>
      <c r="D206" s="12">
        <v>2017</v>
      </c>
      <c r="E206" s="13">
        <f t="shared" si="21"/>
        <v>0</v>
      </c>
      <c r="F206" s="13">
        <f t="shared" si="17"/>
        <v>0</v>
      </c>
      <c r="G206" s="13">
        <f t="shared" si="21"/>
        <v>0</v>
      </c>
      <c r="H206" s="13">
        <f t="shared" si="21"/>
        <v>0</v>
      </c>
      <c r="I206" s="13">
        <f>I212</f>
        <v>0</v>
      </c>
      <c r="J206" s="33"/>
      <c r="K206" s="27"/>
    </row>
    <row r="207" spans="1:11" ht="12.75">
      <c r="A207" s="34" t="s">
        <v>446</v>
      </c>
      <c r="B207" s="35" t="s">
        <v>360</v>
      </c>
      <c r="C207" s="33" t="s">
        <v>359</v>
      </c>
      <c r="D207" s="36" t="s">
        <v>394</v>
      </c>
      <c r="E207" s="14">
        <f>E208+E209+E210+E211+E212</f>
        <v>2500</v>
      </c>
      <c r="F207" s="13">
        <f t="shared" si="17"/>
        <v>2500</v>
      </c>
      <c r="G207" s="14">
        <f>G208+G209+G210+G211+G212</f>
        <v>0</v>
      </c>
      <c r="H207" s="14">
        <f>H208+H209+H210+H211+H212</f>
        <v>2500</v>
      </c>
      <c r="I207" s="14">
        <f>I208+I209+I210+I211+I212</f>
        <v>0</v>
      </c>
      <c r="J207" s="33" t="s">
        <v>135</v>
      </c>
      <c r="K207" s="38"/>
    </row>
    <row r="208" spans="1:11" ht="12.75">
      <c r="A208" s="34"/>
      <c r="B208" s="35"/>
      <c r="C208" s="33"/>
      <c r="D208" s="36">
        <v>2013</v>
      </c>
      <c r="E208" s="14">
        <f>G208+H208+I208</f>
        <v>0</v>
      </c>
      <c r="F208" s="13">
        <f t="shared" si="17"/>
        <v>0</v>
      </c>
      <c r="G208" s="14"/>
      <c r="H208" s="14"/>
      <c r="I208" s="14"/>
      <c r="J208" s="33"/>
      <c r="K208" s="38"/>
    </row>
    <row r="209" spans="1:11" ht="12.75">
      <c r="A209" s="34"/>
      <c r="B209" s="35"/>
      <c r="C209" s="33"/>
      <c r="D209" s="36">
        <v>2014</v>
      </c>
      <c r="E209" s="14">
        <f>G209+H209+I209</f>
        <v>2500</v>
      </c>
      <c r="F209" s="13">
        <f t="shared" si="17"/>
        <v>2500</v>
      </c>
      <c r="G209" s="14"/>
      <c r="H209" s="14">
        <v>2500</v>
      </c>
      <c r="I209" s="14"/>
      <c r="J209" s="33"/>
      <c r="K209" s="38"/>
    </row>
    <row r="210" spans="1:11" ht="12.75">
      <c r="A210" s="34"/>
      <c r="B210" s="35"/>
      <c r="C210" s="33"/>
      <c r="D210" s="36">
        <v>2015</v>
      </c>
      <c r="E210" s="14">
        <f>G210+H210+I210</f>
        <v>0</v>
      </c>
      <c r="F210" s="13">
        <f t="shared" si="17"/>
        <v>0</v>
      </c>
      <c r="G210" s="14"/>
      <c r="H210" s="14">
        <v>0</v>
      </c>
      <c r="I210" s="14"/>
      <c r="J210" s="33"/>
      <c r="K210" s="38"/>
    </row>
    <row r="211" spans="1:11" ht="12.75">
      <c r="A211" s="34"/>
      <c r="B211" s="35"/>
      <c r="C211" s="33"/>
      <c r="D211" s="36">
        <v>2016</v>
      </c>
      <c r="E211" s="14">
        <f>G211+H211+I211</f>
        <v>0</v>
      </c>
      <c r="F211" s="13">
        <f t="shared" si="17"/>
        <v>0</v>
      </c>
      <c r="G211" s="14"/>
      <c r="H211" s="14"/>
      <c r="I211" s="14"/>
      <c r="J211" s="33"/>
      <c r="K211" s="38"/>
    </row>
    <row r="212" spans="1:11" ht="15" customHeight="1">
      <c r="A212" s="34"/>
      <c r="B212" s="35"/>
      <c r="C212" s="33"/>
      <c r="D212" s="36">
        <v>2017</v>
      </c>
      <c r="E212" s="14">
        <f>G212+H212+I212</f>
        <v>0</v>
      </c>
      <c r="F212" s="13">
        <f t="shared" si="17"/>
        <v>0</v>
      </c>
      <c r="G212" s="14"/>
      <c r="H212" s="14"/>
      <c r="I212" s="14"/>
      <c r="J212" s="33"/>
      <c r="K212" s="38"/>
    </row>
    <row r="213" spans="1:11" ht="16.5" customHeight="1">
      <c r="A213" s="34" t="s">
        <v>464</v>
      </c>
      <c r="B213" s="35" t="s">
        <v>361</v>
      </c>
      <c r="C213" s="33" t="s">
        <v>432</v>
      </c>
      <c r="D213" s="36" t="s">
        <v>394</v>
      </c>
      <c r="E213" s="14">
        <f>G213+H213</f>
        <v>2500</v>
      </c>
      <c r="F213" s="13">
        <f t="shared" si="17"/>
        <v>2500</v>
      </c>
      <c r="G213" s="14">
        <f>G214+G215+G216+G217+G218</f>
        <v>0</v>
      </c>
      <c r="H213" s="14">
        <f>H214+H215+H216+H217+H218</f>
        <v>2500</v>
      </c>
      <c r="I213" s="14">
        <f>I214+I215+I216+I217+I218</f>
        <v>0</v>
      </c>
      <c r="J213" s="33" t="s">
        <v>135</v>
      </c>
      <c r="K213" s="47"/>
    </row>
    <row r="214" spans="1:11" ht="16.5" customHeight="1">
      <c r="A214" s="34"/>
      <c r="B214" s="35"/>
      <c r="C214" s="33"/>
      <c r="D214" s="36">
        <v>2013</v>
      </c>
      <c r="E214" s="14">
        <f aca="true" t="shared" si="22" ref="E214:E224">G214+H214</f>
        <v>0</v>
      </c>
      <c r="F214" s="13">
        <f t="shared" si="17"/>
        <v>0</v>
      </c>
      <c r="G214" s="14"/>
      <c r="H214" s="14"/>
      <c r="I214" s="14"/>
      <c r="J214" s="33"/>
      <c r="K214" s="48"/>
    </row>
    <row r="215" spans="1:11" ht="16.5" customHeight="1">
      <c r="A215" s="34"/>
      <c r="B215" s="35"/>
      <c r="C215" s="33"/>
      <c r="D215" s="36">
        <v>2014</v>
      </c>
      <c r="E215" s="14">
        <f t="shared" si="22"/>
        <v>0</v>
      </c>
      <c r="F215" s="13">
        <f t="shared" si="17"/>
        <v>0</v>
      </c>
      <c r="G215" s="14">
        <v>0</v>
      </c>
      <c r="H215" s="14">
        <v>0</v>
      </c>
      <c r="I215" s="14"/>
      <c r="J215" s="33"/>
      <c r="K215" s="48"/>
    </row>
    <row r="216" spans="1:11" ht="12.75" customHeight="1">
      <c r="A216" s="34"/>
      <c r="B216" s="35"/>
      <c r="C216" s="33"/>
      <c r="D216" s="36">
        <v>2015</v>
      </c>
      <c r="E216" s="14">
        <f t="shared" si="22"/>
        <v>2500</v>
      </c>
      <c r="F216" s="13">
        <f t="shared" si="17"/>
        <v>2500</v>
      </c>
      <c r="G216" s="14"/>
      <c r="H216" s="14">
        <v>2500</v>
      </c>
      <c r="I216" s="14"/>
      <c r="J216" s="33"/>
      <c r="K216" s="48"/>
    </row>
    <row r="217" spans="1:11" ht="15.75" customHeight="1">
      <c r="A217" s="34"/>
      <c r="B217" s="35"/>
      <c r="C217" s="33"/>
      <c r="D217" s="36">
        <v>2016</v>
      </c>
      <c r="E217" s="14">
        <f t="shared" si="22"/>
        <v>0</v>
      </c>
      <c r="F217" s="13">
        <f t="shared" si="17"/>
        <v>0</v>
      </c>
      <c r="G217" s="14"/>
      <c r="H217" s="14"/>
      <c r="I217" s="14"/>
      <c r="J217" s="33"/>
      <c r="K217" s="48"/>
    </row>
    <row r="218" spans="1:11" ht="12.75" customHeight="1">
      <c r="A218" s="34"/>
      <c r="B218" s="35"/>
      <c r="C218" s="33"/>
      <c r="D218" s="36">
        <v>2017</v>
      </c>
      <c r="E218" s="14">
        <f t="shared" si="22"/>
        <v>0</v>
      </c>
      <c r="F218" s="13">
        <f t="shared" si="17"/>
        <v>0</v>
      </c>
      <c r="G218" s="14"/>
      <c r="H218" s="14"/>
      <c r="I218" s="14"/>
      <c r="J218" s="33"/>
      <c r="K218" s="49"/>
    </row>
    <row r="219" spans="1:11" ht="15.75" customHeight="1">
      <c r="A219" s="34" t="s">
        <v>447</v>
      </c>
      <c r="B219" s="35" t="s">
        <v>362</v>
      </c>
      <c r="C219" s="33" t="s">
        <v>359</v>
      </c>
      <c r="D219" s="36" t="s">
        <v>394</v>
      </c>
      <c r="E219" s="14">
        <f t="shared" si="22"/>
        <v>20700</v>
      </c>
      <c r="F219" s="13">
        <f t="shared" si="17"/>
        <v>20700</v>
      </c>
      <c r="G219" s="14">
        <f>G220+G221+G222+G223+G224</f>
        <v>19665</v>
      </c>
      <c r="H219" s="14">
        <f>H220+H221+H222+H223+H224</f>
        <v>1035</v>
      </c>
      <c r="I219" s="14">
        <f>I220+I221+I222+I223+I224</f>
        <v>0</v>
      </c>
      <c r="J219" s="33" t="s">
        <v>135</v>
      </c>
      <c r="K219" s="47"/>
    </row>
    <row r="220" spans="1:11" ht="15.75" customHeight="1">
      <c r="A220" s="34"/>
      <c r="B220" s="35"/>
      <c r="C220" s="33"/>
      <c r="D220" s="36">
        <v>2013</v>
      </c>
      <c r="E220" s="14">
        <f t="shared" si="22"/>
        <v>0</v>
      </c>
      <c r="F220" s="13">
        <f t="shared" si="17"/>
        <v>0</v>
      </c>
      <c r="G220" s="14"/>
      <c r="H220" s="14"/>
      <c r="I220" s="14"/>
      <c r="J220" s="33"/>
      <c r="K220" s="48"/>
    </row>
    <row r="221" spans="1:11" ht="15.75" customHeight="1">
      <c r="A221" s="34"/>
      <c r="B221" s="35"/>
      <c r="C221" s="33"/>
      <c r="D221" s="36">
        <v>2014</v>
      </c>
      <c r="E221" s="14">
        <f t="shared" si="22"/>
        <v>20700</v>
      </c>
      <c r="F221" s="13">
        <f t="shared" si="17"/>
        <v>20700</v>
      </c>
      <c r="G221" s="14">
        <v>19665</v>
      </c>
      <c r="H221" s="14">
        <v>1035</v>
      </c>
      <c r="I221" s="14"/>
      <c r="J221" s="33"/>
      <c r="K221" s="48"/>
    </row>
    <row r="222" spans="1:11" ht="13.5" customHeight="1">
      <c r="A222" s="34"/>
      <c r="B222" s="35"/>
      <c r="C222" s="33"/>
      <c r="D222" s="36">
        <v>2015</v>
      </c>
      <c r="E222" s="14">
        <f t="shared" si="22"/>
        <v>0</v>
      </c>
      <c r="F222" s="13">
        <f t="shared" si="17"/>
        <v>0</v>
      </c>
      <c r="G222" s="14"/>
      <c r="H222" s="14">
        <v>0</v>
      </c>
      <c r="I222" s="14"/>
      <c r="J222" s="33"/>
      <c r="K222" s="48"/>
    </row>
    <row r="223" spans="1:11" ht="15.75" customHeight="1">
      <c r="A223" s="34"/>
      <c r="B223" s="35"/>
      <c r="C223" s="33"/>
      <c r="D223" s="36">
        <v>2016</v>
      </c>
      <c r="E223" s="14">
        <f t="shared" si="22"/>
        <v>0</v>
      </c>
      <c r="F223" s="13">
        <f t="shared" si="17"/>
        <v>0</v>
      </c>
      <c r="G223" s="14"/>
      <c r="H223" s="14"/>
      <c r="I223" s="14"/>
      <c r="J223" s="33"/>
      <c r="K223" s="48"/>
    </row>
    <row r="224" spans="1:11" ht="12.75" customHeight="1">
      <c r="A224" s="34"/>
      <c r="B224" s="35"/>
      <c r="C224" s="33"/>
      <c r="D224" s="36">
        <v>2017</v>
      </c>
      <c r="E224" s="14">
        <f t="shared" si="22"/>
        <v>0</v>
      </c>
      <c r="F224" s="13">
        <f t="shared" si="17"/>
        <v>0</v>
      </c>
      <c r="G224" s="14"/>
      <c r="H224" s="14"/>
      <c r="I224" s="14"/>
      <c r="J224" s="33"/>
      <c r="K224" s="49"/>
    </row>
    <row r="225" spans="1:11" ht="12.75">
      <c r="A225" s="34" t="s">
        <v>448</v>
      </c>
      <c r="B225" s="35" t="s">
        <v>120</v>
      </c>
      <c r="C225" s="33" t="s">
        <v>438</v>
      </c>
      <c r="D225" s="36" t="s">
        <v>394</v>
      </c>
      <c r="E225" s="14">
        <f aca="true" t="shared" si="23" ref="E225:E230">G225+H225+I225</f>
        <v>1700</v>
      </c>
      <c r="F225" s="13">
        <f t="shared" si="17"/>
        <v>1700</v>
      </c>
      <c r="G225" s="14">
        <f>G226+G227+G228+G229+G230</f>
        <v>850</v>
      </c>
      <c r="H225" s="14">
        <f>H226+H227+H228+H229+H230</f>
        <v>850</v>
      </c>
      <c r="I225" s="14">
        <f>I226+I227+I228+I229+I230</f>
        <v>0</v>
      </c>
      <c r="J225" s="33" t="s">
        <v>135</v>
      </c>
      <c r="K225" s="38"/>
    </row>
    <row r="226" spans="1:11" ht="12.75">
      <c r="A226" s="34"/>
      <c r="B226" s="35"/>
      <c r="C226" s="33"/>
      <c r="D226" s="36">
        <v>2013</v>
      </c>
      <c r="E226" s="14">
        <f t="shared" si="23"/>
        <v>0</v>
      </c>
      <c r="F226" s="13">
        <f t="shared" si="17"/>
        <v>0</v>
      </c>
      <c r="G226" s="14"/>
      <c r="H226" s="14"/>
      <c r="I226" s="14"/>
      <c r="J226" s="33"/>
      <c r="K226" s="38"/>
    </row>
    <row r="227" spans="1:11" ht="12.75">
      <c r="A227" s="34"/>
      <c r="B227" s="35"/>
      <c r="C227" s="33"/>
      <c r="D227" s="36">
        <v>2014</v>
      </c>
      <c r="E227" s="14">
        <f t="shared" si="23"/>
        <v>0</v>
      </c>
      <c r="F227" s="13">
        <f t="shared" si="17"/>
        <v>0</v>
      </c>
      <c r="G227" s="14"/>
      <c r="H227" s="14"/>
      <c r="I227" s="14"/>
      <c r="J227" s="33"/>
      <c r="K227" s="38"/>
    </row>
    <row r="228" spans="1:11" ht="12.75">
      <c r="A228" s="34"/>
      <c r="B228" s="35"/>
      <c r="C228" s="33"/>
      <c r="D228" s="36">
        <v>2015</v>
      </c>
      <c r="E228" s="14">
        <f t="shared" si="23"/>
        <v>1700</v>
      </c>
      <c r="F228" s="13">
        <f t="shared" si="17"/>
        <v>1700</v>
      </c>
      <c r="G228" s="14">
        <v>850</v>
      </c>
      <c r="H228" s="14">
        <v>850</v>
      </c>
      <c r="I228" s="14"/>
      <c r="J228" s="33"/>
      <c r="K228" s="38"/>
    </row>
    <row r="229" spans="1:11" ht="12.75">
      <c r="A229" s="34"/>
      <c r="B229" s="35"/>
      <c r="C229" s="33"/>
      <c r="D229" s="36">
        <v>2016</v>
      </c>
      <c r="E229" s="14">
        <f t="shared" si="23"/>
        <v>0</v>
      </c>
      <c r="F229" s="13">
        <f t="shared" si="17"/>
        <v>0</v>
      </c>
      <c r="G229" s="14"/>
      <c r="H229" s="14"/>
      <c r="I229" s="14"/>
      <c r="J229" s="33"/>
      <c r="K229" s="38"/>
    </row>
    <row r="230" spans="1:11" ht="14.25" customHeight="1">
      <c r="A230" s="34"/>
      <c r="B230" s="35"/>
      <c r="C230" s="33"/>
      <c r="D230" s="36">
        <v>2017</v>
      </c>
      <c r="E230" s="14">
        <f t="shared" si="23"/>
        <v>0</v>
      </c>
      <c r="F230" s="13">
        <f t="shared" si="17"/>
        <v>0</v>
      </c>
      <c r="G230" s="14"/>
      <c r="H230" s="14"/>
      <c r="I230" s="14"/>
      <c r="J230" s="33"/>
      <c r="K230" s="38"/>
    </row>
    <row r="231" spans="1:11" ht="16.5" customHeight="1">
      <c r="A231" s="45" t="s">
        <v>398</v>
      </c>
      <c r="B231" s="50" t="s">
        <v>454</v>
      </c>
      <c r="C231" s="27"/>
      <c r="D231" s="12" t="s">
        <v>394</v>
      </c>
      <c r="E231" s="13">
        <f aca="true" t="shared" si="24" ref="E231:E236">E237+E243+E249+E255+E261+E267+E273+E279+E285+E297+E309+E315+E321+E327+E333+E339+E345+E351+E303+E291+E357+E363+E375+E381+E387</f>
        <v>542205.7</v>
      </c>
      <c r="F231" s="13">
        <f t="shared" si="17"/>
        <v>542205.7</v>
      </c>
      <c r="G231" s="13">
        <f>G237+G243+G249+G255+G261+G267+G273+G279+G285+G297+G309+G315+G321+G327+G333+G339+G345+G351+G303+G291+G357+G363+G375+G381+G387</f>
        <v>378673.8</v>
      </c>
      <c r="H231" s="13">
        <f>H237+H243+H249+H255+H261+H267+H273+H279+H285+H297+H309+H315+H321+H327+H333+H339+H345+H351+H303+H291+H357+H363+H375+H381+H387</f>
        <v>163531.90000000002</v>
      </c>
      <c r="I231" s="13">
        <f>I237+I243+I249+I255+I261+I267+I273+I279+I285+I297+I309+I315+I321+I327+I333+I339+I345+I351+I303+I291</f>
        <v>0</v>
      </c>
      <c r="J231" s="33" t="s">
        <v>135</v>
      </c>
      <c r="K231" s="27"/>
    </row>
    <row r="232" spans="1:11" ht="13.5" customHeight="1">
      <c r="A232" s="45"/>
      <c r="B232" s="50"/>
      <c r="C232" s="27"/>
      <c r="D232" s="12">
        <v>2013</v>
      </c>
      <c r="E232" s="13">
        <f t="shared" si="24"/>
        <v>52984.399999999994</v>
      </c>
      <c r="F232" s="13">
        <f t="shared" si="17"/>
        <v>52984.4</v>
      </c>
      <c r="G232" s="13">
        <f aca="true" t="shared" si="25" ref="G232:H236">G238+G244+G250+G256+G262+G268+G274+G280+G286+G298+G310+G316+G322+G328+G334+G340+G346+G352+G304+G292+G358+G364+G376+G382+G388</f>
        <v>37079.8</v>
      </c>
      <c r="H232" s="13">
        <f t="shared" si="25"/>
        <v>15904.599999999999</v>
      </c>
      <c r="I232" s="13">
        <f>I238+I244+I250+I256+I262+I268+I274+I280+I286+I298+I310+I316+I322+I328+I334+I340+I346+I352</f>
        <v>0</v>
      </c>
      <c r="J232" s="33"/>
      <c r="K232" s="27"/>
    </row>
    <row r="233" spans="1:11" ht="13.5" customHeight="1">
      <c r="A233" s="45"/>
      <c r="B233" s="50"/>
      <c r="C233" s="27"/>
      <c r="D233" s="12">
        <v>2014</v>
      </c>
      <c r="E233" s="13">
        <f t="shared" si="24"/>
        <v>129114.9</v>
      </c>
      <c r="F233" s="13">
        <f t="shared" si="17"/>
        <v>129114.9</v>
      </c>
      <c r="G233" s="13">
        <f t="shared" si="25"/>
        <v>88857</v>
      </c>
      <c r="H233" s="13">
        <f t="shared" si="25"/>
        <v>40257.9</v>
      </c>
      <c r="I233" s="13">
        <f>I239+I245+I251+I257+I263+I269+I275+I281+I287+I299+I311+I317+I323+I329+I335+I341+I347+I353</f>
        <v>0</v>
      </c>
      <c r="J233" s="33"/>
      <c r="K233" s="27"/>
    </row>
    <row r="234" spans="1:11" ht="13.5" customHeight="1">
      <c r="A234" s="45"/>
      <c r="B234" s="50"/>
      <c r="C234" s="27"/>
      <c r="D234" s="12">
        <v>2015</v>
      </c>
      <c r="E234" s="13">
        <f t="shared" si="24"/>
        <v>114456.4</v>
      </c>
      <c r="F234" s="13">
        <f t="shared" si="17"/>
        <v>114456.4</v>
      </c>
      <c r="G234" s="13">
        <f t="shared" si="25"/>
        <v>72277</v>
      </c>
      <c r="H234" s="13">
        <f t="shared" si="25"/>
        <v>42179.4</v>
      </c>
      <c r="I234" s="13">
        <f>I240+I246+I252+I258+I264+I270+I276+I282+I288+I300+I312+I318+I324+I330+I336+I342+I348+I354</f>
        <v>0</v>
      </c>
      <c r="J234" s="33"/>
      <c r="K234" s="27"/>
    </row>
    <row r="235" spans="1:11" ht="13.5" customHeight="1">
      <c r="A235" s="45"/>
      <c r="B235" s="50"/>
      <c r="C235" s="27"/>
      <c r="D235" s="12">
        <v>2016</v>
      </c>
      <c r="E235" s="13">
        <f t="shared" si="24"/>
        <v>123750</v>
      </c>
      <c r="F235" s="13">
        <f t="shared" si="17"/>
        <v>123750</v>
      </c>
      <c r="G235" s="13">
        <f t="shared" si="25"/>
        <v>85500</v>
      </c>
      <c r="H235" s="13">
        <f t="shared" si="25"/>
        <v>38250</v>
      </c>
      <c r="I235" s="13">
        <f>I241+I247+I253+I259+I265+I271+I277+I283+I289+I301+I313+I319+I325+I331+I337+I343+I349+I355</f>
        <v>0</v>
      </c>
      <c r="J235" s="33"/>
      <c r="K235" s="27"/>
    </row>
    <row r="236" spans="1:11" ht="13.5" customHeight="1">
      <c r="A236" s="45"/>
      <c r="B236" s="50"/>
      <c r="C236" s="27"/>
      <c r="D236" s="12">
        <v>2017</v>
      </c>
      <c r="E236" s="13">
        <f t="shared" si="24"/>
        <v>121900</v>
      </c>
      <c r="F236" s="13">
        <f t="shared" si="17"/>
        <v>121900</v>
      </c>
      <c r="G236" s="13">
        <f t="shared" si="25"/>
        <v>94960</v>
      </c>
      <c r="H236" s="13">
        <f t="shared" si="25"/>
        <v>26940</v>
      </c>
      <c r="I236" s="13">
        <f>I242+I248+I254+I260+I266+I272+I278+I284+I290+I302+I314+I320+I326+I332+I338+I344+I350+I356</f>
        <v>0</v>
      </c>
      <c r="J236" s="33"/>
      <c r="K236" s="27"/>
    </row>
    <row r="237" spans="1:11" ht="13.5" customHeight="1">
      <c r="A237" s="34" t="s">
        <v>456</v>
      </c>
      <c r="B237" s="35" t="s">
        <v>121</v>
      </c>
      <c r="C237" s="33" t="s">
        <v>123</v>
      </c>
      <c r="D237" s="36" t="s">
        <v>394</v>
      </c>
      <c r="E237" s="14">
        <f>E238+E239+E240+E241+E242</f>
        <v>7700</v>
      </c>
      <c r="F237" s="13">
        <f t="shared" si="17"/>
        <v>7700</v>
      </c>
      <c r="G237" s="14">
        <f>G238+G239+G240+G241+G242</f>
        <v>5390</v>
      </c>
      <c r="H237" s="14">
        <f>H238+H239+H240+H241+H242</f>
        <v>2310</v>
      </c>
      <c r="I237" s="14">
        <f>I238+I239+I240+I241+I242</f>
        <v>0</v>
      </c>
      <c r="J237" s="33" t="s">
        <v>135</v>
      </c>
      <c r="K237" s="51" t="s">
        <v>317</v>
      </c>
    </row>
    <row r="238" spans="1:11" ht="13.5" customHeight="1">
      <c r="A238" s="34"/>
      <c r="B238" s="35"/>
      <c r="C238" s="33"/>
      <c r="D238" s="36">
        <v>2013</v>
      </c>
      <c r="E238" s="14">
        <f aca="true" t="shared" si="26" ref="E238:E248">G238+H238+I238</f>
        <v>0</v>
      </c>
      <c r="F238" s="13">
        <f t="shared" si="17"/>
        <v>0</v>
      </c>
      <c r="G238" s="14"/>
      <c r="H238" s="14"/>
      <c r="I238" s="14"/>
      <c r="J238" s="33"/>
      <c r="K238" s="51"/>
    </row>
    <row r="239" spans="1:11" ht="13.5" customHeight="1">
      <c r="A239" s="34"/>
      <c r="B239" s="35"/>
      <c r="C239" s="33"/>
      <c r="D239" s="36">
        <v>2014</v>
      </c>
      <c r="E239" s="14">
        <f t="shared" si="26"/>
        <v>7700</v>
      </c>
      <c r="F239" s="13">
        <f t="shared" si="17"/>
        <v>7700</v>
      </c>
      <c r="G239" s="14">
        <v>5390</v>
      </c>
      <c r="H239" s="14">
        <v>2310</v>
      </c>
      <c r="I239" s="14"/>
      <c r="J239" s="33"/>
      <c r="K239" s="51"/>
    </row>
    <row r="240" spans="1:11" ht="13.5" customHeight="1">
      <c r="A240" s="34"/>
      <c r="B240" s="35"/>
      <c r="C240" s="33"/>
      <c r="D240" s="36">
        <v>2015</v>
      </c>
      <c r="E240" s="14">
        <f t="shared" si="26"/>
        <v>0</v>
      </c>
      <c r="F240" s="13">
        <f t="shared" si="17"/>
        <v>0</v>
      </c>
      <c r="G240" s="14"/>
      <c r="H240" s="14"/>
      <c r="I240" s="14"/>
      <c r="J240" s="33"/>
      <c r="K240" s="51"/>
    </row>
    <row r="241" spans="1:11" ht="13.5" customHeight="1">
      <c r="A241" s="34"/>
      <c r="B241" s="35"/>
      <c r="C241" s="33"/>
      <c r="D241" s="36">
        <v>2016</v>
      </c>
      <c r="E241" s="14">
        <f t="shared" si="26"/>
        <v>0</v>
      </c>
      <c r="F241" s="13">
        <f t="shared" si="17"/>
        <v>0</v>
      </c>
      <c r="G241" s="14"/>
      <c r="H241" s="14"/>
      <c r="I241" s="14"/>
      <c r="J241" s="33"/>
      <c r="K241" s="51"/>
    </row>
    <row r="242" spans="1:11" ht="13.5" customHeight="1">
      <c r="A242" s="34"/>
      <c r="B242" s="35"/>
      <c r="C242" s="33"/>
      <c r="D242" s="36">
        <v>2017</v>
      </c>
      <c r="E242" s="14">
        <f t="shared" si="26"/>
        <v>0</v>
      </c>
      <c r="F242" s="13">
        <f t="shared" si="17"/>
        <v>0</v>
      </c>
      <c r="G242" s="14"/>
      <c r="H242" s="14"/>
      <c r="I242" s="14"/>
      <c r="J242" s="33"/>
      <c r="K242" s="51"/>
    </row>
    <row r="243" spans="1:11" ht="12.75">
      <c r="A243" s="34" t="s">
        <v>455</v>
      </c>
      <c r="B243" s="35" t="s">
        <v>122</v>
      </c>
      <c r="C243" s="33" t="s">
        <v>124</v>
      </c>
      <c r="D243" s="36" t="s">
        <v>394</v>
      </c>
      <c r="E243" s="14">
        <f t="shared" si="26"/>
        <v>1200</v>
      </c>
      <c r="F243" s="13">
        <f t="shared" si="17"/>
        <v>1200</v>
      </c>
      <c r="G243" s="14">
        <f>G244+G245+G246+G247+G248</f>
        <v>840</v>
      </c>
      <c r="H243" s="14">
        <f>H244+H245+H246+H247+H248</f>
        <v>360</v>
      </c>
      <c r="I243" s="14">
        <f>I244+I245+I246+I247+I248</f>
        <v>0</v>
      </c>
      <c r="J243" s="33" t="s">
        <v>135</v>
      </c>
      <c r="K243" s="38"/>
    </row>
    <row r="244" spans="1:11" ht="12.75">
      <c r="A244" s="34"/>
      <c r="B244" s="35"/>
      <c r="C244" s="33"/>
      <c r="D244" s="36">
        <v>2013</v>
      </c>
      <c r="E244" s="14">
        <f t="shared" si="26"/>
        <v>0</v>
      </c>
      <c r="F244" s="13">
        <f t="shared" si="17"/>
        <v>0</v>
      </c>
      <c r="G244" s="14"/>
      <c r="H244" s="14"/>
      <c r="I244" s="14"/>
      <c r="J244" s="33"/>
      <c r="K244" s="38"/>
    </row>
    <row r="245" spans="1:11" ht="12.75">
      <c r="A245" s="34"/>
      <c r="B245" s="35"/>
      <c r="C245" s="33"/>
      <c r="D245" s="36">
        <v>2014</v>
      </c>
      <c r="E245" s="14">
        <f t="shared" si="26"/>
        <v>1200</v>
      </c>
      <c r="F245" s="13">
        <f t="shared" si="17"/>
        <v>1200</v>
      </c>
      <c r="G245" s="14">
        <v>840</v>
      </c>
      <c r="H245" s="14">
        <v>360</v>
      </c>
      <c r="I245" s="14"/>
      <c r="J245" s="33"/>
      <c r="K245" s="38"/>
    </row>
    <row r="246" spans="1:11" ht="12.75">
      <c r="A246" s="34"/>
      <c r="B246" s="35"/>
      <c r="C246" s="33"/>
      <c r="D246" s="36">
        <v>2015</v>
      </c>
      <c r="E246" s="14">
        <f t="shared" si="26"/>
        <v>0</v>
      </c>
      <c r="F246" s="13">
        <f aca="true" t="shared" si="27" ref="F246:F309">G246+H246</f>
        <v>0</v>
      </c>
      <c r="G246" s="14"/>
      <c r="H246" s="14"/>
      <c r="I246" s="14"/>
      <c r="J246" s="33"/>
      <c r="K246" s="38"/>
    </row>
    <row r="247" spans="1:11" ht="12.75">
      <c r="A247" s="34"/>
      <c r="B247" s="35"/>
      <c r="C247" s="33"/>
      <c r="D247" s="36">
        <v>2016</v>
      </c>
      <c r="E247" s="14">
        <f t="shared" si="26"/>
        <v>0</v>
      </c>
      <c r="F247" s="13">
        <f t="shared" si="27"/>
        <v>0</v>
      </c>
      <c r="G247" s="14"/>
      <c r="H247" s="14"/>
      <c r="I247" s="14"/>
      <c r="J247" s="33"/>
      <c r="K247" s="38"/>
    </row>
    <row r="248" spans="1:11" ht="32.25" customHeight="1">
      <c r="A248" s="34"/>
      <c r="B248" s="35"/>
      <c r="C248" s="33"/>
      <c r="D248" s="36">
        <v>2017</v>
      </c>
      <c r="E248" s="14">
        <f t="shared" si="26"/>
        <v>0</v>
      </c>
      <c r="F248" s="13">
        <f t="shared" si="27"/>
        <v>0</v>
      </c>
      <c r="G248" s="14"/>
      <c r="H248" s="14"/>
      <c r="I248" s="14"/>
      <c r="J248" s="33"/>
      <c r="K248" s="38"/>
    </row>
    <row r="249" spans="1:11" ht="12.75">
      <c r="A249" s="34" t="s">
        <v>129</v>
      </c>
      <c r="B249" s="35" t="s">
        <v>125</v>
      </c>
      <c r="C249" s="33" t="s">
        <v>57</v>
      </c>
      <c r="D249" s="36" t="s">
        <v>394</v>
      </c>
      <c r="E249" s="14">
        <f aca="true" t="shared" si="28" ref="E249:E275">G249+H249+I249</f>
        <v>3000</v>
      </c>
      <c r="F249" s="13">
        <f t="shared" si="27"/>
        <v>3000</v>
      </c>
      <c r="G249" s="14">
        <f>G250+G251+G252+G253+G254</f>
        <v>2100</v>
      </c>
      <c r="H249" s="14">
        <f>H250+H251+H252+H253+H254</f>
        <v>900</v>
      </c>
      <c r="I249" s="14">
        <f>I250+I251+I252+I253+I254</f>
        <v>0</v>
      </c>
      <c r="J249" s="33" t="s">
        <v>135</v>
      </c>
      <c r="K249" s="38"/>
    </row>
    <row r="250" spans="1:11" ht="12.75">
      <c r="A250" s="34"/>
      <c r="B250" s="35"/>
      <c r="C250" s="33"/>
      <c r="D250" s="36">
        <v>2013</v>
      </c>
      <c r="E250" s="14">
        <f t="shared" si="28"/>
        <v>0</v>
      </c>
      <c r="F250" s="13">
        <f t="shared" si="27"/>
        <v>0</v>
      </c>
      <c r="G250" s="14"/>
      <c r="H250" s="14"/>
      <c r="I250" s="14"/>
      <c r="J250" s="33"/>
      <c r="K250" s="38"/>
    </row>
    <row r="251" spans="1:11" ht="12.75">
      <c r="A251" s="34"/>
      <c r="B251" s="35"/>
      <c r="C251" s="33"/>
      <c r="D251" s="36">
        <v>2014</v>
      </c>
      <c r="E251" s="14">
        <f t="shared" si="28"/>
        <v>0</v>
      </c>
      <c r="F251" s="13">
        <f t="shared" si="27"/>
        <v>0</v>
      </c>
      <c r="G251" s="14"/>
      <c r="H251" s="14"/>
      <c r="I251" s="14"/>
      <c r="J251" s="33"/>
      <c r="K251" s="38"/>
    </row>
    <row r="252" spans="1:11" ht="12.75">
      <c r="A252" s="34"/>
      <c r="B252" s="35"/>
      <c r="C252" s="33"/>
      <c r="D252" s="36">
        <v>2015</v>
      </c>
      <c r="E252" s="14">
        <f t="shared" si="28"/>
        <v>3000</v>
      </c>
      <c r="F252" s="13">
        <f t="shared" si="27"/>
        <v>3000</v>
      </c>
      <c r="G252" s="14">
        <v>2100</v>
      </c>
      <c r="H252" s="14">
        <v>900</v>
      </c>
      <c r="I252" s="14"/>
      <c r="J252" s="33"/>
      <c r="K252" s="38"/>
    </row>
    <row r="253" spans="1:11" ht="12.75">
      <c r="A253" s="34"/>
      <c r="B253" s="35"/>
      <c r="C253" s="33"/>
      <c r="D253" s="36">
        <v>2016</v>
      </c>
      <c r="E253" s="14">
        <f t="shared" si="28"/>
        <v>0</v>
      </c>
      <c r="F253" s="13">
        <f t="shared" si="27"/>
        <v>0</v>
      </c>
      <c r="G253" s="14"/>
      <c r="H253" s="14"/>
      <c r="I253" s="14"/>
      <c r="J253" s="33"/>
      <c r="K253" s="38"/>
    </row>
    <row r="254" spans="1:11" ht="12.75">
      <c r="A254" s="34"/>
      <c r="B254" s="35"/>
      <c r="C254" s="33"/>
      <c r="D254" s="36">
        <v>2017</v>
      </c>
      <c r="E254" s="14">
        <f t="shared" si="28"/>
        <v>0</v>
      </c>
      <c r="F254" s="13">
        <f t="shared" si="27"/>
        <v>0</v>
      </c>
      <c r="G254" s="14"/>
      <c r="H254" s="14"/>
      <c r="I254" s="14"/>
      <c r="J254" s="33"/>
      <c r="K254" s="38"/>
    </row>
    <row r="255" spans="1:11" ht="13.5" customHeight="1">
      <c r="A255" s="34" t="s">
        <v>210</v>
      </c>
      <c r="B255" s="35" t="s">
        <v>363</v>
      </c>
      <c r="C255" s="33" t="s">
        <v>136</v>
      </c>
      <c r="D255" s="36" t="s">
        <v>394</v>
      </c>
      <c r="E255" s="14">
        <f t="shared" si="28"/>
        <v>18824.699999999997</v>
      </c>
      <c r="F255" s="13">
        <f t="shared" si="27"/>
        <v>18824.699999999997</v>
      </c>
      <c r="G255" s="14">
        <f>G256+G257+G258+G259+G260</f>
        <v>13177.3</v>
      </c>
      <c r="H255" s="14">
        <f>H256+H257+H258+H259+H260</f>
        <v>5647.4</v>
      </c>
      <c r="I255" s="14">
        <f>I256+I257+I258+I259+I260</f>
        <v>0</v>
      </c>
      <c r="J255" s="33" t="s">
        <v>135</v>
      </c>
      <c r="K255" s="1" t="s">
        <v>29</v>
      </c>
    </row>
    <row r="256" spans="1:11" ht="13.5" customHeight="1">
      <c r="A256" s="34"/>
      <c r="B256" s="35"/>
      <c r="C256" s="33"/>
      <c r="D256" s="36">
        <v>2013</v>
      </c>
      <c r="E256" s="14">
        <f t="shared" si="28"/>
        <v>11824.699999999999</v>
      </c>
      <c r="F256" s="13">
        <f t="shared" si="27"/>
        <v>11824.699999999999</v>
      </c>
      <c r="G256" s="52">
        <v>8277.3</v>
      </c>
      <c r="H256" s="52">
        <v>3547.4</v>
      </c>
      <c r="I256" s="14"/>
      <c r="J256" s="33"/>
      <c r="K256" s="1"/>
    </row>
    <row r="257" spans="1:11" ht="13.5" customHeight="1">
      <c r="A257" s="34"/>
      <c r="B257" s="35"/>
      <c r="C257" s="33"/>
      <c r="D257" s="36">
        <v>2014</v>
      </c>
      <c r="E257" s="14">
        <f t="shared" si="28"/>
        <v>0</v>
      </c>
      <c r="F257" s="13">
        <f t="shared" si="27"/>
        <v>0</v>
      </c>
      <c r="G257" s="14"/>
      <c r="H257" s="14"/>
      <c r="I257" s="14"/>
      <c r="J257" s="33"/>
      <c r="K257" s="1"/>
    </row>
    <row r="258" spans="1:11" ht="13.5" customHeight="1">
      <c r="A258" s="34"/>
      <c r="B258" s="35"/>
      <c r="C258" s="33"/>
      <c r="D258" s="36">
        <v>2015</v>
      </c>
      <c r="E258" s="14">
        <f t="shared" si="28"/>
        <v>7000</v>
      </c>
      <c r="F258" s="13">
        <f t="shared" si="27"/>
        <v>7000</v>
      </c>
      <c r="G258" s="52">
        <v>4900</v>
      </c>
      <c r="H258" s="52">
        <v>2100</v>
      </c>
      <c r="I258" s="14"/>
      <c r="J258" s="33"/>
      <c r="K258" s="1"/>
    </row>
    <row r="259" spans="1:11" ht="13.5" customHeight="1">
      <c r="A259" s="34"/>
      <c r="B259" s="35"/>
      <c r="C259" s="33"/>
      <c r="D259" s="36">
        <v>2016</v>
      </c>
      <c r="E259" s="14">
        <f t="shared" si="28"/>
        <v>0</v>
      </c>
      <c r="F259" s="13">
        <f t="shared" si="27"/>
        <v>0</v>
      </c>
      <c r="G259" s="14"/>
      <c r="H259" s="14"/>
      <c r="I259" s="14"/>
      <c r="J259" s="33"/>
      <c r="K259" s="1"/>
    </row>
    <row r="260" spans="1:11" ht="13.5" customHeight="1">
      <c r="A260" s="34"/>
      <c r="B260" s="35"/>
      <c r="C260" s="33"/>
      <c r="D260" s="36">
        <v>2017</v>
      </c>
      <c r="E260" s="14">
        <f t="shared" si="28"/>
        <v>0</v>
      </c>
      <c r="F260" s="13">
        <f t="shared" si="27"/>
        <v>0</v>
      </c>
      <c r="G260" s="14"/>
      <c r="H260" s="14"/>
      <c r="I260" s="14"/>
      <c r="J260" s="33"/>
      <c r="K260" s="1"/>
    </row>
    <row r="261" spans="1:11" ht="13.5" customHeight="1">
      <c r="A261" s="34" t="s">
        <v>130</v>
      </c>
      <c r="B261" s="35" t="s">
        <v>325</v>
      </c>
      <c r="C261" s="33" t="s">
        <v>136</v>
      </c>
      <c r="D261" s="36" t="s">
        <v>394</v>
      </c>
      <c r="E261" s="14">
        <f t="shared" si="28"/>
        <v>6000</v>
      </c>
      <c r="F261" s="13">
        <f t="shared" si="27"/>
        <v>6000</v>
      </c>
      <c r="G261" s="14">
        <f>G262+G263+G264+G265+G266</f>
        <v>4200</v>
      </c>
      <c r="H261" s="14">
        <f>H262+H263+H264+H265+H266</f>
        <v>1800</v>
      </c>
      <c r="I261" s="14">
        <f>I262+I263+I264+I265+I266</f>
        <v>0</v>
      </c>
      <c r="J261" s="33" t="s">
        <v>135</v>
      </c>
      <c r="K261" s="38"/>
    </row>
    <row r="262" spans="1:11" ht="12.75">
      <c r="A262" s="34"/>
      <c r="B262" s="35"/>
      <c r="C262" s="33"/>
      <c r="D262" s="36">
        <v>2013</v>
      </c>
      <c r="E262" s="14">
        <f t="shared" si="28"/>
        <v>0</v>
      </c>
      <c r="F262" s="13">
        <f t="shared" si="27"/>
        <v>0</v>
      </c>
      <c r="G262" s="14"/>
      <c r="H262" s="14"/>
      <c r="I262" s="14"/>
      <c r="J262" s="33"/>
      <c r="K262" s="38"/>
    </row>
    <row r="263" spans="1:11" ht="12.75">
      <c r="A263" s="34"/>
      <c r="B263" s="35"/>
      <c r="C263" s="33"/>
      <c r="D263" s="36">
        <v>2014</v>
      </c>
      <c r="E263" s="14">
        <f t="shared" si="28"/>
        <v>0</v>
      </c>
      <c r="F263" s="13">
        <f t="shared" si="27"/>
        <v>0</v>
      </c>
      <c r="G263" s="14"/>
      <c r="H263" s="14"/>
      <c r="I263" s="14"/>
      <c r="J263" s="33"/>
      <c r="K263" s="38"/>
    </row>
    <row r="264" spans="1:11" ht="12.75">
      <c r="A264" s="34"/>
      <c r="B264" s="35"/>
      <c r="C264" s="33"/>
      <c r="D264" s="36">
        <v>2015</v>
      </c>
      <c r="E264" s="14">
        <f t="shared" si="28"/>
        <v>0</v>
      </c>
      <c r="F264" s="13">
        <f t="shared" si="27"/>
        <v>0</v>
      </c>
      <c r="G264" s="14"/>
      <c r="H264" s="14"/>
      <c r="I264" s="14"/>
      <c r="J264" s="33"/>
      <c r="K264" s="38"/>
    </row>
    <row r="265" spans="1:11" ht="12.75">
      <c r="A265" s="34"/>
      <c r="B265" s="35"/>
      <c r="C265" s="33"/>
      <c r="D265" s="36">
        <v>2016</v>
      </c>
      <c r="E265" s="14">
        <f t="shared" si="28"/>
        <v>6000</v>
      </c>
      <c r="F265" s="13">
        <f t="shared" si="27"/>
        <v>6000</v>
      </c>
      <c r="G265" s="14">
        <v>4200</v>
      </c>
      <c r="H265" s="14">
        <v>1800</v>
      </c>
      <c r="I265" s="14"/>
      <c r="J265" s="33"/>
      <c r="K265" s="38"/>
    </row>
    <row r="266" spans="1:11" ht="12.75" customHeight="1">
      <c r="A266" s="34"/>
      <c r="B266" s="35"/>
      <c r="C266" s="33"/>
      <c r="D266" s="36">
        <v>2017</v>
      </c>
      <c r="E266" s="14">
        <f t="shared" si="28"/>
        <v>0</v>
      </c>
      <c r="F266" s="13">
        <f t="shared" si="27"/>
        <v>0</v>
      </c>
      <c r="G266" s="14"/>
      <c r="H266" s="14"/>
      <c r="I266" s="14"/>
      <c r="J266" s="33"/>
      <c r="K266" s="38"/>
    </row>
    <row r="267" spans="1:11" ht="12.75">
      <c r="A267" s="34" t="s">
        <v>131</v>
      </c>
      <c r="B267" s="35" t="s">
        <v>126</v>
      </c>
      <c r="C267" s="33" t="s">
        <v>438</v>
      </c>
      <c r="D267" s="36" t="s">
        <v>394</v>
      </c>
      <c r="E267" s="14">
        <f t="shared" si="28"/>
        <v>1000</v>
      </c>
      <c r="F267" s="13">
        <f t="shared" si="27"/>
        <v>1000</v>
      </c>
      <c r="G267" s="14">
        <f>G268+G269+G270+G271+G272</f>
        <v>0</v>
      </c>
      <c r="H267" s="14">
        <f>H268+H269+H270+H271+H272</f>
        <v>1000</v>
      </c>
      <c r="I267" s="14">
        <f>I268+I269+I270+I271+I272</f>
        <v>0</v>
      </c>
      <c r="J267" s="33" t="s">
        <v>135</v>
      </c>
      <c r="K267" s="38"/>
    </row>
    <row r="268" spans="1:11" ht="12.75">
      <c r="A268" s="34"/>
      <c r="B268" s="35"/>
      <c r="C268" s="33"/>
      <c r="D268" s="36">
        <v>2013</v>
      </c>
      <c r="E268" s="14">
        <f t="shared" si="28"/>
        <v>1000</v>
      </c>
      <c r="F268" s="13">
        <f t="shared" si="27"/>
        <v>1000</v>
      </c>
      <c r="G268" s="14"/>
      <c r="H268" s="14">
        <v>1000</v>
      </c>
      <c r="I268" s="14"/>
      <c r="J268" s="33"/>
      <c r="K268" s="38"/>
    </row>
    <row r="269" spans="1:11" ht="12.75">
      <c r="A269" s="34"/>
      <c r="B269" s="35"/>
      <c r="C269" s="33"/>
      <c r="D269" s="36">
        <v>2014</v>
      </c>
      <c r="E269" s="14">
        <f t="shared" si="28"/>
        <v>0</v>
      </c>
      <c r="F269" s="13">
        <f t="shared" si="27"/>
        <v>0</v>
      </c>
      <c r="G269" s="14"/>
      <c r="H269" s="14"/>
      <c r="I269" s="14"/>
      <c r="J269" s="33"/>
      <c r="K269" s="38"/>
    </row>
    <row r="270" spans="1:11" ht="12.75">
      <c r="A270" s="34"/>
      <c r="B270" s="35"/>
      <c r="C270" s="33"/>
      <c r="D270" s="36">
        <v>2015</v>
      </c>
      <c r="E270" s="14">
        <f t="shared" si="28"/>
        <v>0</v>
      </c>
      <c r="F270" s="13">
        <f t="shared" si="27"/>
        <v>0</v>
      </c>
      <c r="G270" s="14"/>
      <c r="H270" s="14"/>
      <c r="I270" s="14"/>
      <c r="J270" s="33"/>
      <c r="K270" s="38"/>
    </row>
    <row r="271" spans="1:11" ht="12.75">
      <c r="A271" s="34"/>
      <c r="B271" s="35"/>
      <c r="C271" s="33"/>
      <c r="D271" s="36">
        <v>2016</v>
      </c>
      <c r="E271" s="14">
        <f t="shared" si="28"/>
        <v>0</v>
      </c>
      <c r="F271" s="13">
        <f t="shared" si="27"/>
        <v>0</v>
      </c>
      <c r="G271" s="14"/>
      <c r="H271" s="14"/>
      <c r="I271" s="14"/>
      <c r="J271" s="33"/>
      <c r="K271" s="38"/>
    </row>
    <row r="272" spans="1:11" ht="12.75">
      <c r="A272" s="34"/>
      <c r="B272" s="35"/>
      <c r="C272" s="33"/>
      <c r="D272" s="36">
        <v>2017</v>
      </c>
      <c r="E272" s="14">
        <f t="shared" si="28"/>
        <v>0</v>
      </c>
      <c r="F272" s="13">
        <f t="shared" si="27"/>
        <v>0</v>
      </c>
      <c r="G272" s="14"/>
      <c r="H272" s="14"/>
      <c r="I272" s="14"/>
      <c r="J272" s="33"/>
      <c r="K272" s="38"/>
    </row>
    <row r="273" spans="1:11" ht="13.5" customHeight="1">
      <c r="A273" s="34" t="s">
        <v>132</v>
      </c>
      <c r="B273" s="35" t="s">
        <v>289</v>
      </c>
      <c r="C273" s="33" t="s">
        <v>136</v>
      </c>
      <c r="D273" s="36" t="s">
        <v>394</v>
      </c>
      <c r="E273" s="14">
        <f t="shared" si="28"/>
        <v>50000</v>
      </c>
      <c r="F273" s="13">
        <f t="shared" si="27"/>
        <v>50000</v>
      </c>
      <c r="G273" s="14">
        <f>G274+G275+G276+G277+G278</f>
        <v>35000</v>
      </c>
      <c r="H273" s="14">
        <f>H274+H275+H276+H277+H278</f>
        <v>15000</v>
      </c>
      <c r="I273" s="14">
        <f>I274+I275+I276+I277+I278</f>
        <v>0</v>
      </c>
      <c r="J273" s="33" t="s">
        <v>135</v>
      </c>
      <c r="K273" s="38"/>
    </row>
    <row r="274" spans="1:11" ht="12.75">
      <c r="A274" s="34"/>
      <c r="B274" s="35"/>
      <c r="C274" s="33"/>
      <c r="D274" s="36">
        <v>2013</v>
      </c>
      <c r="E274" s="14">
        <f t="shared" si="28"/>
        <v>0</v>
      </c>
      <c r="F274" s="13">
        <f t="shared" si="27"/>
        <v>0</v>
      </c>
      <c r="G274" s="14"/>
      <c r="H274" s="14"/>
      <c r="I274" s="14"/>
      <c r="J274" s="33"/>
      <c r="K274" s="38"/>
    </row>
    <row r="275" spans="1:11" ht="12.75">
      <c r="A275" s="34"/>
      <c r="B275" s="35"/>
      <c r="C275" s="33"/>
      <c r="D275" s="36">
        <v>2014</v>
      </c>
      <c r="E275" s="14">
        <f t="shared" si="28"/>
        <v>0</v>
      </c>
      <c r="F275" s="13">
        <f t="shared" si="27"/>
        <v>0</v>
      </c>
      <c r="G275" s="14"/>
      <c r="H275" s="14"/>
      <c r="I275" s="14"/>
      <c r="J275" s="33"/>
      <c r="K275" s="38"/>
    </row>
    <row r="276" spans="1:11" ht="12.75">
      <c r="A276" s="34"/>
      <c r="B276" s="35"/>
      <c r="C276" s="33"/>
      <c r="D276" s="36">
        <v>2015</v>
      </c>
      <c r="E276" s="14">
        <f aca="true" t="shared" si="29" ref="E276:E313">G276+H276+I276</f>
        <v>0</v>
      </c>
      <c r="F276" s="13">
        <f t="shared" si="27"/>
        <v>0</v>
      </c>
      <c r="G276" s="14"/>
      <c r="H276" s="14"/>
      <c r="I276" s="14"/>
      <c r="J276" s="33"/>
      <c r="K276" s="38"/>
    </row>
    <row r="277" spans="1:11" ht="12.75">
      <c r="A277" s="34"/>
      <c r="B277" s="35"/>
      <c r="C277" s="33"/>
      <c r="D277" s="36">
        <v>2016</v>
      </c>
      <c r="E277" s="14">
        <f t="shared" si="29"/>
        <v>0</v>
      </c>
      <c r="F277" s="13">
        <f t="shared" si="27"/>
        <v>0</v>
      </c>
      <c r="G277" s="14"/>
      <c r="H277" s="14"/>
      <c r="I277" s="14"/>
      <c r="J277" s="33"/>
      <c r="K277" s="38"/>
    </row>
    <row r="278" spans="1:11" ht="15" customHeight="1">
      <c r="A278" s="34"/>
      <c r="B278" s="35"/>
      <c r="C278" s="33"/>
      <c r="D278" s="36">
        <v>2017</v>
      </c>
      <c r="E278" s="14">
        <f t="shared" si="29"/>
        <v>50000</v>
      </c>
      <c r="F278" s="13">
        <f t="shared" si="27"/>
        <v>50000</v>
      </c>
      <c r="G278" s="14">
        <v>35000</v>
      </c>
      <c r="H278" s="14">
        <v>15000</v>
      </c>
      <c r="I278" s="14"/>
      <c r="J278" s="33"/>
      <c r="K278" s="38"/>
    </row>
    <row r="279" spans="1:11" ht="15.75" customHeight="1">
      <c r="A279" s="34" t="s">
        <v>133</v>
      </c>
      <c r="B279" s="35" t="s">
        <v>284</v>
      </c>
      <c r="C279" s="33" t="s">
        <v>136</v>
      </c>
      <c r="D279" s="36" t="s">
        <v>394</v>
      </c>
      <c r="E279" s="14">
        <f t="shared" si="29"/>
        <v>11800</v>
      </c>
      <c r="F279" s="13">
        <f t="shared" si="27"/>
        <v>11800</v>
      </c>
      <c r="G279" s="14">
        <f>G280+G281+G282+G283+G284</f>
        <v>11800</v>
      </c>
      <c r="H279" s="14">
        <f>H280+H281+H282+H283+H284</f>
        <v>0</v>
      </c>
      <c r="I279" s="14">
        <f>I280+I281+I282+I283+I284</f>
        <v>0</v>
      </c>
      <c r="J279" s="33" t="s">
        <v>135</v>
      </c>
      <c r="K279" s="1" t="s">
        <v>30</v>
      </c>
    </row>
    <row r="280" spans="1:11" ht="13.5" customHeight="1">
      <c r="A280" s="34"/>
      <c r="B280" s="35"/>
      <c r="C280" s="33"/>
      <c r="D280" s="36">
        <v>2013</v>
      </c>
      <c r="E280" s="14">
        <f t="shared" si="29"/>
        <v>3800</v>
      </c>
      <c r="F280" s="13">
        <f t="shared" si="27"/>
        <v>3800</v>
      </c>
      <c r="G280" s="14">
        <v>3800</v>
      </c>
      <c r="H280" s="14"/>
      <c r="I280" s="14"/>
      <c r="J280" s="33"/>
      <c r="K280" s="1"/>
    </row>
    <row r="281" spans="1:11" ht="13.5" customHeight="1">
      <c r="A281" s="34"/>
      <c r="B281" s="35"/>
      <c r="C281" s="33"/>
      <c r="D281" s="36">
        <v>2014</v>
      </c>
      <c r="E281" s="14">
        <f t="shared" si="29"/>
        <v>8000</v>
      </c>
      <c r="F281" s="13">
        <f t="shared" si="27"/>
        <v>8000</v>
      </c>
      <c r="G281" s="14">
        <v>8000</v>
      </c>
      <c r="H281" s="14"/>
      <c r="I281" s="14"/>
      <c r="J281" s="33"/>
      <c r="K281" s="1"/>
    </row>
    <row r="282" spans="1:11" ht="13.5" customHeight="1">
      <c r="A282" s="34"/>
      <c r="B282" s="35"/>
      <c r="C282" s="33"/>
      <c r="D282" s="36">
        <v>2015</v>
      </c>
      <c r="E282" s="14">
        <f t="shared" si="29"/>
        <v>0</v>
      </c>
      <c r="F282" s="13">
        <f t="shared" si="27"/>
        <v>0</v>
      </c>
      <c r="G282" s="14"/>
      <c r="H282" s="14"/>
      <c r="I282" s="14"/>
      <c r="J282" s="33"/>
      <c r="K282" s="1"/>
    </row>
    <row r="283" spans="1:11" ht="13.5" customHeight="1">
      <c r="A283" s="34"/>
      <c r="B283" s="35"/>
      <c r="C283" s="33"/>
      <c r="D283" s="36">
        <v>2016</v>
      </c>
      <c r="E283" s="14">
        <f t="shared" si="29"/>
        <v>0</v>
      </c>
      <c r="F283" s="13">
        <f t="shared" si="27"/>
        <v>0</v>
      </c>
      <c r="G283" s="14"/>
      <c r="H283" s="14"/>
      <c r="I283" s="14"/>
      <c r="J283" s="33"/>
      <c r="K283" s="1"/>
    </row>
    <row r="284" spans="1:11" ht="12.75" customHeight="1">
      <c r="A284" s="34"/>
      <c r="B284" s="35"/>
      <c r="C284" s="33"/>
      <c r="D284" s="36">
        <v>2017</v>
      </c>
      <c r="E284" s="14">
        <f t="shared" si="29"/>
        <v>0</v>
      </c>
      <c r="F284" s="13">
        <f t="shared" si="27"/>
        <v>0</v>
      </c>
      <c r="G284" s="14"/>
      <c r="H284" s="14"/>
      <c r="I284" s="14"/>
      <c r="J284" s="33"/>
      <c r="K284" s="1"/>
    </row>
    <row r="285" spans="1:11" ht="13.5" customHeight="1">
      <c r="A285" s="34" t="s">
        <v>134</v>
      </c>
      <c r="B285" s="35" t="s">
        <v>326</v>
      </c>
      <c r="C285" s="33" t="s">
        <v>136</v>
      </c>
      <c r="D285" s="36" t="s">
        <v>394</v>
      </c>
      <c r="E285" s="14">
        <f t="shared" si="29"/>
        <v>11900</v>
      </c>
      <c r="F285" s="13">
        <f t="shared" si="27"/>
        <v>11900</v>
      </c>
      <c r="G285" s="14">
        <f>G286+G287+G288+G289+G290</f>
        <v>8330</v>
      </c>
      <c r="H285" s="14">
        <f>H286+H287+H288+H289+H290</f>
        <v>3570</v>
      </c>
      <c r="I285" s="14">
        <f>I286+I287+I288+I289+I290</f>
        <v>0</v>
      </c>
      <c r="J285" s="33" t="s">
        <v>135</v>
      </c>
      <c r="K285" s="53" t="s">
        <v>31</v>
      </c>
    </row>
    <row r="286" spans="1:11" ht="13.5" customHeight="1">
      <c r="A286" s="34"/>
      <c r="B286" s="35"/>
      <c r="C286" s="33"/>
      <c r="D286" s="36">
        <v>2013</v>
      </c>
      <c r="E286" s="14">
        <f t="shared" si="29"/>
        <v>0</v>
      </c>
      <c r="F286" s="13">
        <f t="shared" si="27"/>
        <v>0</v>
      </c>
      <c r="G286" s="52"/>
      <c r="H286" s="52">
        <v>0</v>
      </c>
      <c r="I286" s="14"/>
      <c r="J286" s="33"/>
      <c r="K286" s="53"/>
    </row>
    <row r="287" spans="1:11" ht="13.5" customHeight="1">
      <c r="A287" s="34"/>
      <c r="B287" s="35"/>
      <c r="C287" s="33"/>
      <c r="D287" s="36">
        <v>2014</v>
      </c>
      <c r="E287" s="14">
        <f t="shared" si="29"/>
        <v>2600</v>
      </c>
      <c r="F287" s="13">
        <f t="shared" si="27"/>
        <v>2600</v>
      </c>
      <c r="G287" s="52">
        <v>1820</v>
      </c>
      <c r="H287" s="52">
        <v>780</v>
      </c>
      <c r="I287" s="14"/>
      <c r="J287" s="33"/>
      <c r="K287" s="53"/>
    </row>
    <row r="288" spans="1:11" ht="13.5" customHeight="1">
      <c r="A288" s="34"/>
      <c r="B288" s="35"/>
      <c r="C288" s="33"/>
      <c r="D288" s="36">
        <v>2015</v>
      </c>
      <c r="E288" s="14">
        <f t="shared" si="29"/>
        <v>6300</v>
      </c>
      <c r="F288" s="13">
        <f t="shared" si="27"/>
        <v>6300</v>
      </c>
      <c r="G288" s="52">
        <v>4410</v>
      </c>
      <c r="H288" s="52">
        <v>1890</v>
      </c>
      <c r="I288" s="14"/>
      <c r="J288" s="33"/>
      <c r="K288" s="53"/>
    </row>
    <row r="289" spans="1:11" ht="13.5" customHeight="1">
      <c r="A289" s="34"/>
      <c r="B289" s="35"/>
      <c r="C289" s="33"/>
      <c r="D289" s="36">
        <v>2016</v>
      </c>
      <c r="E289" s="14">
        <f t="shared" si="29"/>
        <v>3000</v>
      </c>
      <c r="F289" s="13">
        <f t="shared" si="27"/>
        <v>3000</v>
      </c>
      <c r="G289" s="52">
        <v>2100</v>
      </c>
      <c r="H289" s="52">
        <v>900</v>
      </c>
      <c r="I289" s="14"/>
      <c r="J289" s="33"/>
      <c r="K289" s="53"/>
    </row>
    <row r="290" spans="1:11" ht="13.5" customHeight="1">
      <c r="A290" s="34"/>
      <c r="B290" s="35"/>
      <c r="C290" s="33"/>
      <c r="D290" s="36">
        <v>2017</v>
      </c>
      <c r="E290" s="14">
        <f t="shared" si="29"/>
        <v>0</v>
      </c>
      <c r="F290" s="13">
        <f t="shared" si="27"/>
        <v>0</v>
      </c>
      <c r="G290" s="14"/>
      <c r="H290" s="14"/>
      <c r="I290" s="14"/>
      <c r="J290" s="33"/>
      <c r="K290" s="53"/>
    </row>
    <row r="291" spans="1:11" ht="13.5" customHeight="1">
      <c r="A291" s="34" t="s">
        <v>328</v>
      </c>
      <c r="B291" s="35" t="s">
        <v>288</v>
      </c>
      <c r="C291" s="33" t="s">
        <v>136</v>
      </c>
      <c r="D291" s="36" t="s">
        <v>394</v>
      </c>
      <c r="E291" s="14">
        <f aca="true" t="shared" si="30" ref="E291:E296">G291+H291+I291</f>
        <v>9924.7</v>
      </c>
      <c r="F291" s="13">
        <f t="shared" si="27"/>
        <v>9924.7</v>
      </c>
      <c r="G291" s="14">
        <f>G292+G293+G294+G295+G296</f>
        <v>5180</v>
      </c>
      <c r="H291" s="14">
        <f>H292+H293+H294+H295+H296</f>
        <v>4744.7</v>
      </c>
      <c r="I291" s="14"/>
      <c r="J291" s="54"/>
      <c r="K291" s="51" t="s">
        <v>32</v>
      </c>
    </row>
    <row r="292" spans="1:11" ht="13.5" customHeight="1">
      <c r="A292" s="34"/>
      <c r="B292" s="35"/>
      <c r="C292" s="33"/>
      <c r="D292" s="36">
        <v>2013</v>
      </c>
      <c r="E292" s="14">
        <f t="shared" si="30"/>
        <v>2524.7</v>
      </c>
      <c r="F292" s="13">
        <f t="shared" si="27"/>
        <v>2524.7</v>
      </c>
      <c r="G292" s="14"/>
      <c r="H292" s="14">
        <v>2524.7</v>
      </c>
      <c r="I292" s="14"/>
      <c r="J292" s="54"/>
      <c r="K292" s="51"/>
    </row>
    <row r="293" spans="1:11" ht="13.5" customHeight="1">
      <c r="A293" s="34"/>
      <c r="B293" s="35"/>
      <c r="C293" s="33"/>
      <c r="D293" s="36">
        <v>2014</v>
      </c>
      <c r="E293" s="14">
        <f t="shared" si="30"/>
        <v>6500</v>
      </c>
      <c r="F293" s="13">
        <f t="shared" si="27"/>
        <v>6500</v>
      </c>
      <c r="G293" s="14">
        <v>4550</v>
      </c>
      <c r="H293" s="14">
        <v>1950</v>
      </c>
      <c r="I293" s="14"/>
      <c r="J293" s="54"/>
      <c r="K293" s="51"/>
    </row>
    <row r="294" spans="1:11" ht="13.5" customHeight="1">
      <c r="A294" s="34"/>
      <c r="B294" s="35"/>
      <c r="C294" s="33"/>
      <c r="D294" s="36">
        <v>2015</v>
      </c>
      <c r="E294" s="14">
        <f t="shared" si="30"/>
        <v>900</v>
      </c>
      <c r="F294" s="13">
        <f t="shared" si="27"/>
        <v>900</v>
      </c>
      <c r="G294" s="14">
        <v>630</v>
      </c>
      <c r="H294" s="14">
        <v>270</v>
      </c>
      <c r="I294" s="14"/>
      <c r="J294" s="54"/>
      <c r="K294" s="51"/>
    </row>
    <row r="295" spans="1:11" ht="13.5" customHeight="1">
      <c r="A295" s="34"/>
      <c r="B295" s="35"/>
      <c r="C295" s="33"/>
      <c r="D295" s="36">
        <v>2016</v>
      </c>
      <c r="E295" s="14">
        <f t="shared" si="30"/>
        <v>0</v>
      </c>
      <c r="F295" s="13">
        <f t="shared" si="27"/>
        <v>0</v>
      </c>
      <c r="G295" s="14"/>
      <c r="H295" s="14"/>
      <c r="I295" s="14"/>
      <c r="J295" s="54"/>
      <c r="K295" s="51"/>
    </row>
    <row r="296" spans="1:11" ht="13.5" customHeight="1">
      <c r="A296" s="34"/>
      <c r="B296" s="35"/>
      <c r="C296" s="33"/>
      <c r="D296" s="36">
        <v>2017</v>
      </c>
      <c r="E296" s="14">
        <f t="shared" si="30"/>
        <v>0</v>
      </c>
      <c r="F296" s="13">
        <f t="shared" si="27"/>
        <v>0</v>
      </c>
      <c r="G296" s="14"/>
      <c r="H296" s="14"/>
      <c r="I296" s="14"/>
      <c r="J296" s="54"/>
      <c r="K296" s="51"/>
    </row>
    <row r="297" spans="1:11" ht="13.5" customHeight="1">
      <c r="A297" s="34" t="s">
        <v>329</v>
      </c>
      <c r="B297" s="35" t="s">
        <v>292</v>
      </c>
      <c r="C297" s="33" t="s">
        <v>136</v>
      </c>
      <c r="D297" s="36" t="s">
        <v>394</v>
      </c>
      <c r="E297" s="14">
        <f t="shared" si="29"/>
        <v>70900</v>
      </c>
      <c r="F297" s="13">
        <f t="shared" si="27"/>
        <v>70900</v>
      </c>
      <c r="G297" s="14">
        <f>G298+G299+G300+G301+G302</f>
        <v>49610</v>
      </c>
      <c r="H297" s="14">
        <f>H298+H299+H300+H301+H302</f>
        <v>21290</v>
      </c>
      <c r="I297" s="14">
        <f>I298+I299+I300+I301+I302</f>
        <v>0</v>
      </c>
      <c r="J297" s="33" t="s">
        <v>135</v>
      </c>
      <c r="K297" s="51" t="s">
        <v>33</v>
      </c>
    </row>
    <row r="298" spans="1:11" ht="13.5" customHeight="1">
      <c r="A298" s="34"/>
      <c r="B298" s="35"/>
      <c r="C298" s="33"/>
      <c r="D298" s="36">
        <v>2013</v>
      </c>
      <c r="E298" s="14">
        <f t="shared" si="29"/>
        <v>0</v>
      </c>
      <c r="F298" s="13">
        <f t="shared" si="27"/>
        <v>0</v>
      </c>
      <c r="G298" s="52"/>
      <c r="H298" s="52"/>
      <c r="I298" s="14"/>
      <c r="J298" s="33"/>
      <c r="K298" s="51"/>
    </row>
    <row r="299" spans="1:11" ht="13.5" customHeight="1">
      <c r="A299" s="34"/>
      <c r="B299" s="35"/>
      <c r="C299" s="33"/>
      <c r="D299" s="36">
        <v>2014</v>
      </c>
      <c r="E299" s="14">
        <f t="shared" si="29"/>
        <v>27500</v>
      </c>
      <c r="F299" s="13">
        <f t="shared" si="27"/>
        <v>27500</v>
      </c>
      <c r="G299" s="52">
        <v>19250</v>
      </c>
      <c r="H299" s="52">
        <v>8250</v>
      </c>
      <c r="I299" s="14"/>
      <c r="J299" s="33"/>
      <c r="K299" s="51"/>
    </row>
    <row r="300" spans="1:11" ht="13.5" customHeight="1">
      <c r="A300" s="34"/>
      <c r="B300" s="35"/>
      <c r="C300" s="33"/>
      <c r="D300" s="36">
        <v>2015</v>
      </c>
      <c r="E300" s="14">
        <f t="shared" si="29"/>
        <v>22600</v>
      </c>
      <c r="F300" s="13">
        <f t="shared" si="27"/>
        <v>22600</v>
      </c>
      <c r="G300" s="52">
        <v>15800</v>
      </c>
      <c r="H300" s="52">
        <v>6800</v>
      </c>
      <c r="I300" s="14"/>
      <c r="J300" s="33"/>
      <c r="K300" s="51"/>
    </row>
    <row r="301" spans="1:11" ht="13.5" customHeight="1">
      <c r="A301" s="34"/>
      <c r="B301" s="35"/>
      <c r="C301" s="33"/>
      <c r="D301" s="36">
        <v>2016</v>
      </c>
      <c r="E301" s="14">
        <f t="shared" si="29"/>
        <v>18000</v>
      </c>
      <c r="F301" s="13">
        <f t="shared" si="27"/>
        <v>18000</v>
      </c>
      <c r="G301" s="52">
        <v>12600</v>
      </c>
      <c r="H301" s="52">
        <v>5400</v>
      </c>
      <c r="I301" s="14"/>
      <c r="J301" s="33"/>
      <c r="K301" s="51"/>
    </row>
    <row r="302" spans="1:11" ht="13.5" customHeight="1">
      <c r="A302" s="34"/>
      <c r="B302" s="35"/>
      <c r="C302" s="33"/>
      <c r="D302" s="36">
        <v>2017</v>
      </c>
      <c r="E302" s="14">
        <f t="shared" si="29"/>
        <v>2800</v>
      </c>
      <c r="F302" s="13">
        <f t="shared" si="27"/>
        <v>2800</v>
      </c>
      <c r="G302" s="52">
        <v>1960</v>
      </c>
      <c r="H302" s="52">
        <v>840</v>
      </c>
      <c r="I302" s="14"/>
      <c r="J302" s="33"/>
      <c r="K302" s="51"/>
    </row>
    <row r="303" spans="1:11" ht="13.5" customHeight="1">
      <c r="A303" s="34" t="s">
        <v>330</v>
      </c>
      <c r="B303" s="40" t="s">
        <v>290</v>
      </c>
      <c r="C303" s="33" t="s">
        <v>136</v>
      </c>
      <c r="D303" s="36" t="s">
        <v>394</v>
      </c>
      <c r="E303" s="14">
        <f t="shared" si="29"/>
        <v>68474.4</v>
      </c>
      <c r="F303" s="13">
        <f t="shared" si="27"/>
        <v>68474.4</v>
      </c>
      <c r="G303" s="14">
        <f>G304+G305+G306+G307+G308</f>
        <v>47411.7</v>
      </c>
      <c r="H303" s="14">
        <f>H304+H305+H306+H307+H308</f>
        <v>21062.7</v>
      </c>
      <c r="I303" s="14">
        <f>I304+I305+I306+I307+I308</f>
        <v>0</v>
      </c>
      <c r="J303" s="33" t="s">
        <v>135</v>
      </c>
      <c r="K303" s="55" t="s">
        <v>34</v>
      </c>
    </row>
    <row r="304" spans="1:11" ht="13.5" customHeight="1">
      <c r="A304" s="34"/>
      <c r="B304" s="40"/>
      <c r="C304" s="33"/>
      <c r="D304" s="36">
        <v>2013</v>
      </c>
      <c r="E304" s="14">
        <f t="shared" si="29"/>
        <v>8974.4</v>
      </c>
      <c r="F304" s="13">
        <f t="shared" si="27"/>
        <v>8974.4</v>
      </c>
      <c r="G304" s="52">
        <v>5761.7</v>
      </c>
      <c r="H304" s="52">
        <v>3212.7</v>
      </c>
      <c r="I304" s="14"/>
      <c r="J304" s="33"/>
      <c r="K304" s="55"/>
    </row>
    <row r="305" spans="1:11" ht="13.5" customHeight="1">
      <c r="A305" s="34"/>
      <c r="B305" s="40"/>
      <c r="C305" s="33"/>
      <c r="D305" s="36">
        <v>2014</v>
      </c>
      <c r="E305" s="14">
        <f t="shared" si="29"/>
        <v>25500</v>
      </c>
      <c r="F305" s="13">
        <f t="shared" si="27"/>
        <v>25500</v>
      </c>
      <c r="G305" s="52">
        <v>17850</v>
      </c>
      <c r="H305" s="52">
        <v>7650</v>
      </c>
      <c r="I305" s="14"/>
      <c r="J305" s="33"/>
      <c r="K305" s="55"/>
    </row>
    <row r="306" spans="1:11" ht="13.5" customHeight="1">
      <c r="A306" s="34"/>
      <c r="B306" s="40"/>
      <c r="C306" s="33"/>
      <c r="D306" s="36">
        <v>2015</v>
      </c>
      <c r="E306" s="14">
        <f t="shared" si="29"/>
        <v>21500</v>
      </c>
      <c r="F306" s="13">
        <f t="shared" si="27"/>
        <v>21500</v>
      </c>
      <c r="G306" s="52">
        <v>15050</v>
      </c>
      <c r="H306" s="52">
        <v>6450</v>
      </c>
      <c r="I306" s="14"/>
      <c r="J306" s="33"/>
      <c r="K306" s="55"/>
    </row>
    <row r="307" spans="1:11" ht="13.5" customHeight="1">
      <c r="A307" s="34"/>
      <c r="B307" s="40"/>
      <c r="C307" s="33"/>
      <c r="D307" s="36">
        <v>2016</v>
      </c>
      <c r="E307" s="14">
        <f t="shared" si="29"/>
        <v>12500</v>
      </c>
      <c r="F307" s="13">
        <f t="shared" si="27"/>
        <v>12500</v>
      </c>
      <c r="G307" s="52">
        <v>8750</v>
      </c>
      <c r="H307" s="52">
        <v>3750</v>
      </c>
      <c r="I307" s="14"/>
      <c r="J307" s="33"/>
      <c r="K307" s="55"/>
    </row>
    <row r="308" spans="1:11" ht="13.5" customHeight="1">
      <c r="A308" s="34"/>
      <c r="B308" s="40"/>
      <c r="C308" s="33"/>
      <c r="D308" s="36">
        <v>2017</v>
      </c>
      <c r="E308" s="14">
        <f t="shared" si="29"/>
        <v>0</v>
      </c>
      <c r="F308" s="13">
        <f t="shared" si="27"/>
        <v>0</v>
      </c>
      <c r="G308" s="52"/>
      <c r="H308" s="52"/>
      <c r="I308" s="14"/>
      <c r="J308" s="33"/>
      <c r="K308" s="55"/>
    </row>
    <row r="309" spans="1:11" ht="15.75" customHeight="1">
      <c r="A309" s="34" t="s">
        <v>330</v>
      </c>
      <c r="B309" s="40" t="s">
        <v>293</v>
      </c>
      <c r="C309" s="33" t="s">
        <v>136</v>
      </c>
      <c r="D309" s="36" t="s">
        <v>394</v>
      </c>
      <c r="E309" s="14">
        <f t="shared" si="29"/>
        <v>40500</v>
      </c>
      <c r="F309" s="13">
        <f t="shared" si="27"/>
        <v>40500</v>
      </c>
      <c r="G309" s="14">
        <f>G310+G311+G312+G313+G314</f>
        <v>28350</v>
      </c>
      <c r="H309" s="14">
        <f>H310+H311+H312+H313+H314</f>
        <v>12150</v>
      </c>
      <c r="I309" s="14">
        <f>I310+I311+I312+I313+I314</f>
        <v>0</v>
      </c>
      <c r="J309" s="33" t="s">
        <v>135</v>
      </c>
      <c r="K309" s="53" t="s">
        <v>35</v>
      </c>
    </row>
    <row r="310" spans="1:11" ht="13.5" customHeight="1">
      <c r="A310" s="34"/>
      <c r="B310" s="40"/>
      <c r="C310" s="33"/>
      <c r="D310" s="36">
        <v>2013</v>
      </c>
      <c r="E310" s="14">
        <f t="shared" si="29"/>
        <v>0</v>
      </c>
      <c r="F310" s="13">
        <f aca="true" t="shared" si="31" ref="F310:F373">G310+H310</f>
        <v>0</v>
      </c>
      <c r="G310" s="52"/>
      <c r="H310" s="52"/>
      <c r="I310" s="14"/>
      <c r="J310" s="33"/>
      <c r="K310" s="53"/>
    </row>
    <row r="311" spans="1:11" ht="13.5" customHeight="1">
      <c r="A311" s="34"/>
      <c r="B311" s="40"/>
      <c r="C311" s="33"/>
      <c r="D311" s="36">
        <v>2014</v>
      </c>
      <c r="E311" s="14">
        <f t="shared" si="29"/>
        <v>0</v>
      </c>
      <c r="F311" s="13">
        <f t="shared" si="31"/>
        <v>0</v>
      </c>
      <c r="G311" s="52"/>
      <c r="H311" s="52"/>
      <c r="I311" s="14"/>
      <c r="J311" s="33"/>
      <c r="K311" s="53"/>
    </row>
    <row r="312" spans="1:11" ht="13.5" customHeight="1">
      <c r="A312" s="34"/>
      <c r="B312" s="40"/>
      <c r="C312" s="33"/>
      <c r="D312" s="36">
        <v>2015</v>
      </c>
      <c r="E312" s="14">
        <f t="shared" si="29"/>
        <v>18000</v>
      </c>
      <c r="F312" s="13">
        <f t="shared" si="31"/>
        <v>18000</v>
      </c>
      <c r="G312" s="52">
        <v>12600</v>
      </c>
      <c r="H312" s="52">
        <v>5400</v>
      </c>
      <c r="I312" s="14"/>
      <c r="J312" s="33"/>
      <c r="K312" s="53"/>
    </row>
    <row r="313" spans="1:11" ht="13.5" customHeight="1">
      <c r="A313" s="34"/>
      <c r="B313" s="40"/>
      <c r="C313" s="33"/>
      <c r="D313" s="36">
        <v>2016</v>
      </c>
      <c r="E313" s="14">
        <f t="shared" si="29"/>
        <v>13500</v>
      </c>
      <c r="F313" s="13">
        <f t="shared" si="31"/>
        <v>13500</v>
      </c>
      <c r="G313" s="52">
        <v>9450</v>
      </c>
      <c r="H313" s="52">
        <v>4050</v>
      </c>
      <c r="I313" s="14"/>
      <c r="J313" s="33"/>
      <c r="K313" s="53"/>
    </row>
    <row r="314" spans="1:11" ht="13.5" customHeight="1">
      <c r="A314" s="34"/>
      <c r="B314" s="40"/>
      <c r="C314" s="33"/>
      <c r="D314" s="36">
        <v>2017</v>
      </c>
      <c r="E314" s="14">
        <f aca="true" t="shared" si="32" ref="E314:E339">G314+H314+I314</f>
        <v>9000</v>
      </c>
      <c r="F314" s="13">
        <f t="shared" si="31"/>
        <v>9000</v>
      </c>
      <c r="G314" s="52">
        <v>6300</v>
      </c>
      <c r="H314" s="52">
        <v>2700</v>
      </c>
      <c r="I314" s="14"/>
      <c r="J314" s="33"/>
      <c r="K314" s="53"/>
    </row>
    <row r="315" spans="1:11" ht="15.75" customHeight="1">
      <c r="A315" s="34" t="s">
        <v>331</v>
      </c>
      <c r="B315" s="40" t="s">
        <v>320</v>
      </c>
      <c r="C315" s="33" t="s">
        <v>136</v>
      </c>
      <c r="D315" s="36" t="s">
        <v>394</v>
      </c>
      <c r="E315" s="14">
        <f t="shared" si="32"/>
        <v>35000</v>
      </c>
      <c r="F315" s="13">
        <f t="shared" si="31"/>
        <v>35000</v>
      </c>
      <c r="G315" s="14">
        <f>G316+G317+G318+G319+G320</f>
        <v>0</v>
      </c>
      <c r="H315" s="14">
        <f>H316+H317+H318+H319+H320</f>
        <v>35000</v>
      </c>
      <c r="I315" s="14">
        <f>I316+I317+I318+I319+I320</f>
        <v>0</v>
      </c>
      <c r="J315" s="33" t="s">
        <v>135</v>
      </c>
      <c r="K315" s="56" t="s">
        <v>36</v>
      </c>
    </row>
    <row r="316" spans="1:11" ht="13.5" customHeight="1">
      <c r="A316" s="34"/>
      <c r="B316" s="40"/>
      <c r="C316" s="33"/>
      <c r="D316" s="36">
        <v>2013</v>
      </c>
      <c r="E316" s="14">
        <f t="shared" si="32"/>
        <v>0</v>
      </c>
      <c r="F316" s="13">
        <f t="shared" si="31"/>
        <v>0</v>
      </c>
      <c r="G316" s="52"/>
      <c r="H316" s="52"/>
      <c r="I316" s="14"/>
      <c r="J316" s="33"/>
      <c r="K316" s="57"/>
    </row>
    <row r="317" spans="1:11" ht="13.5" customHeight="1">
      <c r="A317" s="34"/>
      <c r="B317" s="40"/>
      <c r="C317" s="33"/>
      <c r="D317" s="36">
        <v>2014</v>
      </c>
      <c r="E317" s="14">
        <f t="shared" si="32"/>
        <v>7000</v>
      </c>
      <c r="F317" s="13">
        <f t="shared" si="31"/>
        <v>7000</v>
      </c>
      <c r="G317" s="52"/>
      <c r="H317" s="52">
        <v>7000</v>
      </c>
      <c r="I317" s="14"/>
      <c r="J317" s="33"/>
      <c r="K317" s="57"/>
    </row>
    <row r="318" spans="1:11" ht="13.5" customHeight="1">
      <c r="A318" s="34"/>
      <c r="B318" s="40"/>
      <c r="C318" s="33"/>
      <c r="D318" s="36">
        <v>2015</v>
      </c>
      <c r="E318" s="14">
        <f t="shared" si="32"/>
        <v>14000</v>
      </c>
      <c r="F318" s="13">
        <f t="shared" si="31"/>
        <v>14000</v>
      </c>
      <c r="G318" s="52"/>
      <c r="H318" s="52">
        <v>14000</v>
      </c>
      <c r="I318" s="14"/>
      <c r="J318" s="33"/>
      <c r="K318" s="57"/>
    </row>
    <row r="319" spans="1:11" ht="13.5" customHeight="1">
      <c r="A319" s="34"/>
      <c r="B319" s="40"/>
      <c r="C319" s="33"/>
      <c r="D319" s="36">
        <v>2016</v>
      </c>
      <c r="E319" s="14">
        <f t="shared" si="32"/>
        <v>14000</v>
      </c>
      <c r="F319" s="13">
        <f t="shared" si="31"/>
        <v>14000</v>
      </c>
      <c r="G319" s="52"/>
      <c r="H319" s="52">
        <v>14000</v>
      </c>
      <c r="I319" s="14"/>
      <c r="J319" s="33"/>
      <c r="K319" s="57"/>
    </row>
    <row r="320" spans="1:11" ht="13.5" customHeight="1">
      <c r="A320" s="34"/>
      <c r="B320" s="40"/>
      <c r="C320" s="33"/>
      <c r="D320" s="36">
        <v>2017</v>
      </c>
      <c r="E320" s="14">
        <f t="shared" si="32"/>
        <v>0</v>
      </c>
      <c r="F320" s="13">
        <f t="shared" si="31"/>
        <v>0</v>
      </c>
      <c r="G320" s="52"/>
      <c r="H320" s="52"/>
      <c r="I320" s="14"/>
      <c r="J320" s="33"/>
      <c r="K320" s="58"/>
    </row>
    <row r="321" spans="1:11" ht="15.75" customHeight="1">
      <c r="A321" s="34" t="s">
        <v>332</v>
      </c>
      <c r="B321" s="35" t="s">
        <v>321</v>
      </c>
      <c r="C321" s="33" t="s">
        <v>136</v>
      </c>
      <c r="D321" s="36" t="s">
        <v>394</v>
      </c>
      <c r="E321" s="14">
        <f t="shared" si="32"/>
        <v>87000</v>
      </c>
      <c r="F321" s="13">
        <f t="shared" si="31"/>
        <v>87000</v>
      </c>
      <c r="G321" s="14">
        <f>G322+G323+G324+G325+G326</f>
        <v>78300</v>
      </c>
      <c r="H321" s="14">
        <f>H322+H323+H324+H325+H326</f>
        <v>8700</v>
      </c>
      <c r="I321" s="14">
        <f>I322+I323+I324+I325+I326</f>
        <v>0</v>
      </c>
      <c r="J321" s="33" t="s">
        <v>135</v>
      </c>
      <c r="K321" s="51" t="s">
        <v>37</v>
      </c>
    </row>
    <row r="322" spans="1:11" ht="13.5" customHeight="1">
      <c r="A322" s="34"/>
      <c r="B322" s="35"/>
      <c r="C322" s="33"/>
      <c r="D322" s="36">
        <v>2013</v>
      </c>
      <c r="E322" s="14">
        <f t="shared" si="32"/>
        <v>0</v>
      </c>
      <c r="F322" s="13">
        <f t="shared" si="31"/>
        <v>0</v>
      </c>
      <c r="G322" s="52"/>
      <c r="H322" s="52"/>
      <c r="I322" s="14"/>
      <c r="J322" s="33"/>
      <c r="K322" s="51"/>
    </row>
    <row r="323" spans="1:11" ht="13.5" customHeight="1">
      <c r="A323" s="34"/>
      <c r="B323" s="35"/>
      <c r="C323" s="33"/>
      <c r="D323" s="36">
        <v>2014</v>
      </c>
      <c r="E323" s="14">
        <f t="shared" si="32"/>
        <v>0</v>
      </c>
      <c r="F323" s="13">
        <f t="shared" si="31"/>
        <v>0</v>
      </c>
      <c r="G323" s="52"/>
      <c r="H323" s="52"/>
      <c r="I323" s="14"/>
      <c r="J323" s="33"/>
      <c r="K323" s="51"/>
    </row>
    <row r="324" spans="1:11" ht="13.5" customHeight="1">
      <c r="A324" s="34"/>
      <c r="B324" s="35"/>
      <c r="C324" s="33"/>
      <c r="D324" s="36">
        <v>2015</v>
      </c>
      <c r="E324" s="14">
        <f t="shared" si="32"/>
        <v>0</v>
      </c>
      <c r="F324" s="13">
        <f t="shared" si="31"/>
        <v>0</v>
      </c>
      <c r="G324" s="52"/>
      <c r="H324" s="52"/>
      <c r="I324" s="14"/>
      <c r="J324" s="33"/>
      <c r="K324" s="51"/>
    </row>
    <row r="325" spans="1:11" ht="13.5" customHeight="1">
      <c r="A325" s="34"/>
      <c r="B325" s="35"/>
      <c r="C325" s="33"/>
      <c r="D325" s="36">
        <v>2016</v>
      </c>
      <c r="E325" s="14">
        <f t="shared" si="32"/>
        <v>40000</v>
      </c>
      <c r="F325" s="13">
        <f t="shared" si="31"/>
        <v>40000</v>
      </c>
      <c r="G325" s="52">
        <v>36000</v>
      </c>
      <c r="H325" s="52">
        <v>4000</v>
      </c>
      <c r="I325" s="14"/>
      <c r="J325" s="33"/>
      <c r="K325" s="51"/>
    </row>
    <row r="326" spans="1:11" ht="13.5" customHeight="1">
      <c r="A326" s="34"/>
      <c r="B326" s="35"/>
      <c r="C326" s="33"/>
      <c r="D326" s="36">
        <v>2017</v>
      </c>
      <c r="E326" s="14">
        <f t="shared" si="32"/>
        <v>47000</v>
      </c>
      <c r="F326" s="13">
        <f t="shared" si="31"/>
        <v>47000</v>
      </c>
      <c r="G326" s="52">
        <v>42300</v>
      </c>
      <c r="H326" s="52">
        <v>4700</v>
      </c>
      <c r="I326" s="14"/>
      <c r="J326" s="33"/>
      <c r="K326" s="51"/>
    </row>
    <row r="327" spans="1:11" ht="15.75" customHeight="1">
      <c r="A327" s="34" t="s">
        <v>333</v>
      </c>
      <c r="B327" s="35" t="s">
        <v>294</v>
      </c>
      <c r="C327" s="33" t="s">
        <v>136</v>
      </c>
      <c r="D327" s="36" t="s">
        <v>394</v>
      </c>
      <c r="E327" s="14">
        <f t="shared" si="32"/>
        <v>9832.4</v>
      </c>
      <c r="F327" s="13">
        <f t="shared" si="31"/>
        <v>9832.4</v>
      </c>
      <c r="G327" s="14">
        <f>G328+G329+G330+G331+G332</f>
        <v>9832.4</v>
      </c>
      <c r="H327" s="14">
        <f>H328+H329+H330+H331+H332</f>
        <v>0</v>
      </c>
      <c r="I327" s="14">
        <f>I328+I329+I330+I331+I332</f>
        <v>0</v>
      </c>
      <c r="J327" s="33" t="s">
        <v>135</v>
      </c>
      <c r="K327" s="55" t="s">
        <v>38</v>
      </c>
    </row>
    <row r="328" spans="1:11" ht="13.5" customHeight="1">
      <c r="A328" s="34"/>
      <c r="B328" s="35"/>
      <c r="C328" s="33"/>
      <c r="D328" s="36">
        <v>2013</v>
      </c>
      <c r="E328" s="14">
        <f t="shared" si="32"/>
        <v>1288.4</v>
      </c>
      <c r="F328" s="13">
        <f t="shared" si="31"/>
        <v>1288.4</v>
      </c>
      <c r="G328" s="52">
        <v>1288.4</v>
      </c>
      <c r="H328" s="52"/>
      <c r="I328" s="14"/>
      <c r="J328" s="33"/>
      <c r="K328" s="55"/>
    </row>
    <row r="329" spans="1:11" ht="13.5" customHeight="1">
      <c r="A329" s="34"/>
      <c r="B329" s="35"/>
      <c r="C329" s="33"/>
      <c r="D329" s="36">
        <v>2014</v>
      </c>
      <c r="E329" s="14">
        <f t="shared" si="32"/>
        <v>4157</v>
      </c>
      <c r="F329" s="13">
        <f t="shared" si="31"/>
        <v>4157</v>
      </c>
      <c r="G329" s="52">
        <v>4157</v>
      </c>
      <c r="H329" s="52"/>
      <c r="I329" s="14"/>
      <c r="J329" s="33"/>
      <c r="K329" s="55"/>
    </row>
    <row r="330" spans="1:11" ht="13.5" customHeight="1">
      <c r="A330" s="34"/>
      <c r="B330" s="35"/>
      <c r="C330" s="33"/>
      <c r="D330" s="36">
        <v>2015</v>
      </c>
      <c r="E330" s="14">
        <f t="shared" si="32"/>
        <v>4387</v>
      </c>
      <c r="F330" s="13">
        <f t="shared" si="31"/>
        <v>4387</v>
      </c>
      <c r="G330" s="52">
        <v>4387</v>
      </c>
      <c r="H330" s="52"/>
      <c r="I330" s="14"/>
      <c r="J330" s="33"/>
      <c r="K330" s="55"/>
    </row>
    <row r="331" spans="1:11" ht="13.5" customHeight="1">
      <c r="A331" s="34"/>
      <c r="B331" s="35"/>
      <c r="C331" s="33"/>
      <c r="D331" s="36">
        <v>2016</v>
      </c>
      <c r="E331" s="14">
        <f t="shared" si="32"/>
        <v>0</v>
      </c>
      <c r="F331" s="13">
        <f t="shared" si="31"/>
        <v>0</v>
      </c>
      <c r="G331" s="52">
        <v>0</v>
      </c>
      <c r="H331" s="52"/>
      <c r="I331" s="14"/>
      <c r="J331" s="33"/>
      <c r="K331" s="55"/>
    </row>
    <row r="332" spans="1:11" ht="13.5" customHeight="1">
      <c r="A332" s="34"/>
      <c r="B332" s="35"/>
      <c r="C332" s="33"/>
      <c r="D332" s="36">
        <v>2017</v>
      </c>
      <c r="E332" s="14">
        <f t="shared" si="32"/>
        <v>0</v>
      </c>
      <c r="F332" s="13">
        <f t="shared" si="31"/>
        <v>0</v>
      </c>
      <c r="G332" s="52">
        <v>0</v>
      </c>
      <c r="H332" s="52"/>
      <c r="I332" s="14"/>
      <c r="J332" s="33"/>
      <c r="K332" s="55"/>
    </row>
    <row r="333" spans="1:11" ht="15.75" customHeight="1">
      <c r="A333" s="34" t="s">
        <v>334</v>
      </c>
      <c r="B333" s="35" t="s">
        <v>327</v>
      </c>
      <c r="C333" s="33" t="s">
        <v>136</v>
      </c>
      <c r="D333" s="36" t="s">
        <v>394</v>
      </c>
      <c r="E333" s="14">
        <f t="shared" si="32"/>
        <v>813.7</v>
      </c>
      <c r="F333" s="13">
        <f t="shared" si="31"/>
        <v>813.7</v>
      </c>
      <c r="G333" s="14">
        <f>G334+G335+G336+G337+G338</f>
        <v>302.6</v>
      </c>
      <c r="H333" s="14">
        <f>H334+H335+H336+H337+H338</f>
        <v>511.1</v>
      </c>
      <c r="I333" s="14">
        <f>I334+I335+I336+I337+I338</f>
        <v>0</v>
      </c>
      <c r="J333" s="33" t="s">
        <v>135</v>
      </c>
      <c r="K333" s="33"/>
    </row>
    <row r="334" spans="1:11" ht="13.5" customHeight="1">
      <c r="A334" s="34"/>
      <c r="B334" s="35"/>
      <c r="C334" s="33"/>
      <c r="D334" s="36">
        <v>2013</v>
      </c>
      <c r="E334" s="14">
        <f t="shared" si="32"/>
        <v>386.40000000000003</v>
      </c>
      <c r="F334" s="13">
        <f t="shared" si="31"/>
        <v>386.40000000000003</v>
      </c>
      <c r="G334" s="52">
        <v>302.6</v>
      </c>
      <c r="H334" s="52">
        <v>83.8</v>
      </c>
      <c r="I334" s="14"/>
      <c r="J334" s="33"/>
      <c r="K334" s="33"/>
    </row>
    <row r="335" spans="1:11" ht="13.5" customHeight="1">
      <c r="A335" s="34"/>
      <c r="B335" s="35"/>
      <c r="C335" s="33"/>
      <c r="D335" s="36">
        <v>2014</v>
      </c>
      <c r="E335" s="14">
        <f t="shared" si="32"/>
        <v>207.9</v>
      </c>
      <c r="F335" s="13">
        <f t="shared" si="31"/>
        <v>207.9</v>
      </c>
      <c r="G335" s="52">
        <v>0</v>
      </c>
      <c r="H335" s="52">
        <v>207.9</v>
      </c>
      <c r="I335" s="14"/>
      <c r="J335" s="33"/>
      <c r="K335" s="33"/>
    </row>
    <row r="336" spans="1:11" ht="13.5" customHeight="1">
      <c r="A336" s="34"/>
      <c r="B336" s="35"/>
      <c r="C336" s="33"/>
      <c r="D336" s="36">
        <v>2015</v>
      </c>
      <c r="E336" s="14">
        <f t="shared" si="32"/>
        <v>219.4</v>
      </c>
      <c r="F336" s="13">
        <f t="shared" si="31"/>
        <v>219.4</v>
      </c>
      <c r="G336" s="52"/>
      <c r="H336" s="52">
        <v>219.4</v>
      </c>
      <c r="I336" s="14"/>
      <c r="J336" s="33"/>
      <c r="K336" s="33"/>
    </row>
    <row r="337" spans="1:11" ht="13.5" customHeight="1">
      <c r="A337" s="34"/>
      <c r="B337" s="35"/>
      <c r="C337" s="33"/>
      <c r="D337" s="36">
        <v>2016</v>
      </c>
      <c r="E337" s="14">
        <f t="shared" si="32"/>
        <v>0</v>
      </c>
      <c r="F337" s="13">
        <f t="shared" si="31"/>
        <v>0</v>
      </c>
      <c r="G337" s="52"/>
      <c r="H337" s="52"/>
      <c r="I337" s="14"/>
      <c r="J337" s="33"/>
      <c r="K337" s="33"/>
    </row>
    <row r="338" spans="1:11" ht="13.5" customHeight="1">
      <c r="A338" s="34"/>
      <c r="B338" s="35"/>
      <c r="C338" s="33"/>
      <c r="D338" s="36">
        <v>2017</v>
      </c>
      <c r="E338" s="14">
        <f t="shared" si="32"/>
        <v>0</v>
      </c>
      <c r="F338" s="13">
        <f t="shared" si="31"/>
        <v>0</v>
      </c>
      <c r="G338" s="52"/>
      <c r="H338" s="52"/>
      <c r="I338" s="14"/>
      <c r="J338" s="33"/>
      <c r="K338" s="33"/>
    </row>
    <row r="339" spans="1:11" ht="15.75" customHeight="1">
      <c r="A339" s="34" t="s">
        <v>335</v>
      </c>
      <c r="B339" s="35" t="s">
        <v>322</v>
      </c>
      <c r="C339" s="33" t="s">
        <v>136</v>
      </c>
      <c r="D339" s="36" t="s">
        <v>394</v>
      </c>
      <c r="E339" s="14">
        <f t="shared" si="32"/>
        <v>45000</v>
      </c>
      <c r="F339" s="13">
        <f t="shared" si="31"/>
        <v>45000</v>
      </c>
      <c r="G339" s="14">
        <f>G340+G341+G342+G343+G344</f>
        <v>45000</v>
      </c>
      <c r="H339" s="14">
        <f>H340+H341+H342+H343+H344</f>
        <v>0</v>
      </c>
      <c r="I339" s="14">
        <f>I340+I341+I342+I343+I344</f>
        <v>0</v>
      </c>
      <c r="J339" s="33" t="s">
        <v>135</v>
      </c>
      <c r="K339" s="53" t="s">
        <v>39</v>
      </c>
    </row>
    <row r="340" spans="1:11" ht="13.5" customHeight="1">
      <c r="A340" s="34"/>
      <c r="B340" s="35"/>
      <c r="C340" s="33"/>
      <c r="D340" s="36">
        <v>2013</v>
      </c>
      <c r="E340" s="14">
        <f aca="true" t="shared" si="33" ref="E340:E362">G340+H340+I340</f>
        <v>0</v>
      </c>
      <c r="F340" s="13">
        <f t="shared" si="31"/>
        <v>0</v>
      </c>
      <c r="G340" s="52"/>
      <c r="H340" s="52"/>
      <c r="I340" s="14"/>
      <c r="J340" s="33"/>
      <c r="K340" s="53"/>
    </row>
    <row r="341" spans="1:11" ht="13.5" customHeight="1">
      <c r="A341" s="34"/>
      <c r="B341" s="35"/>
      <c r="C341" s="33"/>
      <c r="D341" s="36">
        <v>2014</v>
      </c>
      <c r="E341" s="14">
        <f t="shared" si="33"/>
        <v>12000</v>
      </c>
      <c r="F341" s="13">
        <f t="shared" si="31"/>
        <v>12000</v>
      </c>
      <c r="G341" s="52">
        <v>12000</v>
      </c>
      <c r="H341" s="52"/>
      <c r="I341" s="14"/>
      <c r="J341" s="33"/>
      <c r="K341" s="53"/>
    </row>
    <row r="342" spans="1:11" ht="13.5" customHeight="1">
      <c r="A342" s="34"/>
      <c r="B342" s="35"/>
      <c r="C342" s="33"/>
      <c r="D342" s="36">
        <v>2015</v>
      </c>
      <c r="E342" s="14">
        <f t="shared" si="33"/>
        <v>12000</v>
      </c>
      <c r="F342" s="13">
        <f t="shared" si="31"/>
        <v>12000</v>
      </c>
      <c r="G342" s="52">
        <v>12000</v>
      </c>
      <c r="H342" s="52"/>
      <c r="I342" s="14"/>
      <c r="J342" s="33"/>
      <c r="K342" s="53"/>
    </row>
    <row r="343" spans="1:11" ht="13.5" customHeight="1">
      <c r="A343" s="34"/>
      <c r="B343" s="35"/>
      <c r="C343" s="33"/>
      <c r="D343" s="36">
        <v>2016</v>
      </c>
      <c r="E343" s="14">
        <f t="shared" si="33"/>
        <v>12000</v>
      </c>
      <c r="F343" s="13">
        <f t="shared" si="31"/>
        <v>12000</v>
      </c>
      <c r="G343" s="52">
        <v>12000</v>
      </c>
      <c r="H343" s="52"/>
      <c r="I343" s="14"/>
      <c r="J343" s="33"/>
      <c r="K343" s="53"/>
    </row>
    <row r="344" spans="1:11" ht="13.5" customHeight="1">
      <c r="A344" s="34"/>
      <c r="B344" s="35"/>
      <c r="C344" s="33"/>
      <c r="D344" s="36">
        <v>2017</v>
      </c>
      <c r="E344" s="14">
        <f t="shared" si="33"/>
        <v>9000</v>
      </c>
      <c r="F344" s="13">
        <f t="shared" si="31"/>
        <v>9000</v>
      </c>
      <c r="G344" s="52">
        <v>9000</v>
      </c>
      <c r="H344" s="52"/>
      <c r="I344" s="14"/>
      <c r="J344" s="33"/>
      <c r="K344" s="53"/>
    </row>
    <row r="345" spans="1:11" ht="15.75" customHeight="1">
      <c r="A345" s="34" t="s">
        <v>336</v>
      </c>
      <c r="B345" s="35" t="s">
        <v>291</v>
      </c>
      <c r="C345" s="33" t="s">
        <v>136</v>
      </c>
      <c r="D345" s="36" t="s">
        <v>394</v>
      </c>
      <c r="E345" s="14">
        <f t="shared" si="33"/>
        <v>24702.6</v>
      </c>
      <c r="F345" s="13">
        <f t="shared" si="31"/>
        <v>24702.6</v>
      </c>
      <c r="G345" s="14">
        <f>G346+G347+G348+G349+G350</f>
        <v>24702.6</v>
      </c>
      <c r="H345" s="14">
        <f>H346+H347+H348+H349+H350</f>
        <v>0</v>
      </c>
      <c r="I345" s="14">
        <f>I346+I347+I348+I349+I350</f>
        <v>0</v>
      </c>
      <c r="J345" s="33" t="s">
        <v>135</v>
      </c>
      <c r="K345" s="55" t="s">
        <v>40</v>
      </c>
    </row>
    <row r="346" spans="1:11" ht="13.5" customHeight="1">
      <c r="A346" s="34"/>
      <c r="B346" s="35"/>
      <c r="C346" s="33"/>
      <c r="D346" s="36">
        <v>2013</v>
      </c>
      <c r="E346" s="14">
        <f t="shared" si="33"/>
        <v>10702.6</v>
      </c>
      <c r="F346" s="13">
        <f t="shared" si="31"/>
        <v>10702.6</v>
      </c>
      <c r="G346" s="52">
        <v>10702.6</v>
      </c>
      <c r="H346" s="52"/>
      <c r="I346" s="14"/>
      <c r="J346" s="33"/>
      <c r="K346" s="55"/>
    </row>
    <row r="347" spans="1:11" ht="13.5" customHeight="1">
      <c r="A347" s="34"/>
      <c r="B347" s="35"/>
      <c r="C347" s="33"/>
      <c r="D347" s="36">
        <v>2014</v>
      </c>
      <c r="E347" s="14">
        <f t="shared" si="33"/>
        <v>14000</v>
      </c>
      <c r="F347" s="13">
        <f t="shared" si="31"/>
        <v>14000</v>
      </c>
      <c r="G347" s="52">
        <v>14000</v>
      </c>
      <c r="H347" s="52"/>
      <c r="I347" s="14"/>
      <c r="J347" s="33"/>
      <c r="K347" s="55"/>
    </row>
    <row r="348" spans="1:11" ht="13.5" customHeight="1">
      <c r="A348" s="34"/>
      <c r="B348" s="35"/>
      <c r="C348" s="33"/>
      <c r="D348" s="36">
        <v>2015</v>
      </c>
      <c r="E348" s="14">
        <f t="shared" si="33"/>
        <v>0</v>
      </c>
      <c r="F348" s="13">
        <f t="shared" si="31"/>
        <v>0</v>
      </c>
      <c r="G348" s="52"/>
      <c r="H348" s="52"/>
      <c r="I348" s="14"/>
      <c r="J348" s="33"/>
      <c r="K348" s="55"/>
    </row>
    <row r="349" spans="1:11" ht="13.5" customHeight="1">
      <c r="A349" s="34"/>
      <c r="B349" s="35"/>
      <c r="C349" s="33"/>
      <c r="D349" s="36">
        <v>2016</v>
      </c>
      <c r="E349" s="14">
        <f t="shared" si="33"/>
        <v>0</v>
      </c>
      <c r="F349" s="13">
        <f t="shared" si="31"/>
        <v>0</v>
      </c>
      <c r="G349" s="52"/>
      <c r="H349" s="52"/>
      <c r="I349" s="14"/>
      <c r="J349" s="33"/>
      <c r="K349" s="55"/>
    </row>
    <row r="350" spans="1:11" ht="13.5" customHeight="1">
      <c r="A350" s="34"/>
      <c r="B350" s="35"/>
      <c r="C350" s="33"/>
      <c r="D350" s="36">
        <v>2017</v>
      </c>
      <c r="E350" s="14">
        <f t="shared" si="33"/>
        <v>0</v>
      </c>
      <c r="F350" s="13">
        <f t="shared" si="31"/>
        <v>0</v>
      </c>
      <c r="G350" s="52"/>
      <c r="H350" s="52"/>
      <c r="I350" s="14"/>
      <c r="J350" s="33"/>
      <c r="K350" s="55"/>
    </row>
    <row r="351" spans="1:11" ht="20.25" customHeight="1">
      <c r="A351" s="34" t="s">
        <v>337</v>
      </c>
      <c r="B351" s="35" t="s">
        <v>323</v>
      </c>
      <c r="C351" s="33" t="s">
        <v>136</v>
      </c>
      <c r="D351" s="36" t="s">
        <v>394</v>
      </c>
      <c r="E351" s="14">
        <f t="shared" si="33"/>
        <v>8940</v>
      </c>
      <c r="F351" s="13">
        <f t="shared" si="31"/>
        <v>8940</v>
      </c>
      <c r="G351" s="14">
        <f>G352+G353+G354+G355+G356</f>
        <v>0</v>
      </c>
      <c r="H351" s="14">
        <f>H352+H353+H354+H355+H356</f>
        <v>8940</v>
      </c>
      <c r="I351" s="14">
        <f>I352+I353+I354+I355+I356</f>
        <v>0</v>
      </c>
      <c r="J351" s="33" t="s">
        <v>135</v>
      </c>
      <c r="K351" s="55" t="s">
        <v>41</v>
      </c>
    </row>
    <row r="352" spans="1:11" ht="15.75" customHeight="1">
      <c r="A352" s="34"/>
      <c r="B352" s="35"/>
      <c r="C352" s="33"/>
      <c r="D352" s="36">
        <v>2013</v>
      </c>
      <c r="E352" s="14">
        <f t="shared" si="33"/>
        <v>940</v>
      </c>
      <c r="F352" s="13">
        <f t="shared" si="31"/>
        <v>940</v>
      </c>
      <c r="G352" s="52"/>
      <c r="H352" s="52">
        <v>940</v>
      </c>
      <c r="I352" s="14"/>
      <c r="J352" s="33"/>
      <c r="K352" s="55"/>
    </row>
    <row r="353" spans="1:11" ht="15.75" customHeight="1">
      <c r="A353" s="34"/>
      <c r="B353" s="35"/>
      <c r="C353" s="33"/>
      <c r="D353" s="36">
        <v>2014</v>
      </c>
      <c r="E353" s="14">
        <f t="shared" si="33"/>
        <v>8000</v>
      </c>
      <c r="F353" s="13">
        <f t="shared" si="31"/>
        <v>8000</v>
      </c>
      <c r="G353" s="52"/>
      <c r="H353" s="52">
        <v>8000</v>
      </c>
      <c r="I353" s="14"/>
      <c r="J353" s="33"/>
      <c r="K353" s="55"/>
    </row>
    <row r="354" spans="1:11" ht="15.75" customHeight="1">
      <c r="A354" s="34"/>
      <c r="B354" s="35"/>
      <c r="C354" s="33"/>
      <c r="D354" s="36">
        <v>2015</v>
      </c>
      <c r="E354" s="14">
        <f t="shared" si="33"/>
        <v>0</v>
      </c>
      <c r="F354" s="13">
        <f t="shared" si="31"/>
        <v>0</v>
      </c>
      <c r="G354" s="52"/>
      <c r="H354" s="52">
        <v>0</v>
      </c>
      <c r="I354" s="14"/>
      <c r="J354" s="33"/>
      <c r="K354" s="55"/>
    </row>
    <row r="355" spans="1:11" ht="15.75" customHeight="1">
      <c r="A355" s="34"/>
      <c r="B355" s="35"/>
      <c r="C355" s="33"/>
      <c r="D355" s="36">
        <v>2016</v>
      </c>
      <c r="E355" s="14">
        <f t="shared" si="33"/>
        <v>0</v>
      </c>
      <c r="F355" s="13">
        <f t="shared" si="31"/>
        <v>0</v>
      </c>
      <c r="G355" s="52"/>
      <c r="H355" s="52">
        <v>0</v>
      </c>
      <c r="I355" s="14"/>
      <c r="J355" s="33"/>
      <c r="K355" s="55"/>
    </row>
    <row r="356" spans="1:11" ht="15.75" customHeight="1">
      <c r="A356" s="34"/>
      <c r="B356" s="35"/>
      <c r="C356" s="33"/>
      <c r="D356" s="36">
        <v>2017</v>
      </c>
      <c r="E356" s="14">
        <f t="shared" si="33"/>
        <v>0</v>
      </c>
      <c r="F356" s="13">
        <f t="shared" si="31"/>
        <v>0</v>
      </c>
      <c r="G356" s="52"/>
      <c r="H356" s="52"/>
      <c r="I356" s="14"/>
      <c r="J356" s="33"/>
      <c r="K356" s="55"/>
    </row>
    <row r="357" spans="1:11" ht="14.25" customHeight="1">
      <c r="A357" s="34" t="s">
        <v>338</v>
      </c>
      <c r="B357" s="35" t="s">
        <v>457</v>
      </c>
      <c r="C357" s="33" t="s">
        <v>136</v>
      </c>
      <c r="D357" s="36" t="s">
        <v>394</v>
      </c>
      <c r="E357" s="14">
        <f t="shared" si="33"/>
        <v>16000</v>
      </c>
      <c r="F357" s="13">
        <f t="shared" si="31"/>
        <v>16000</v>
      </c>
      <c r="G357" s="14">
        <f>G358+G360+G361+G362+G359</f>
        <v>0</v>
      </c>
      <c r="H357" s="14">
        <f>H358+H360+H361+H362+H359</f>
        <v>16000</v>
      </c>
      <c r="I357" s="14">
        <f>I358+I360+I361+I362+I359</f>
        <v>0</v>
      </c>
      <c r="J357" s="33" t="s">
        <v>135</v>
      </c>
      <c r="K357" s="38"/>
    </row>
    <row r="358" spans="1:11" ht="13.5" customHeight="1">
      <c r="A358" s="34"/>
      <c r="B358" s="35"/>
      <c r="C358" s="33"/>
      <c r="D358" s="36">
        <v>2013</v>
      </c>
      <c r="E358" s="14">
        <f t="shared" si="33"/>
        <v>2600</v>
      </c>
      <c r="F358" s="13">
        <f t="shared" si="31"/>
        <v>2600</v>
      </c>
      <c r="G358" s="14"/>
      <c r="H358" s="14">
        <v>2600</v>
      </c>
      <c r="I358" s="14"/>
      <c r="J358" s="33"/>
      <c r="K358" s="38"/>
    </row>
    <row r="359" spans="1:11" ht="13.5" customHeight="1">
      <c r="A359" s="34"/>
      <c r="B359" s="35"/>
      <c r="C359" s="33"/>
      <c r="D359" s="36">
        <v>2014</v>
      </c>
      <c r="E359" s="14">
        <f t="shared" si="33"/>
        <v>3000</v>
      </c>
      <c r="F359" s="13">
        <f t="shared" si="31"/>
        <v>3000</v>
      </c>
      <c r="G359" s="14"/>
      <c r="H359" s="14">
        <v>3000</v>
      </c>
      <c r="I359" s="14"/>
      <c r="J359" s="33"/>
      <c r="K359" s="38"/>
    </row>
    <row r="360" spans="1:11" ht="13.5" customHeight="1">
      <c r="A360" s="34"/>
      <c r="B360" s="35"/>
      <c r="C360" s="33"/>
      <c r="D360" s="36">
        <v>2015</v>
      </c>
      <c r="E360" s="14">
        <f t="shared" si="33"/>
        <v>3200</v>
      </c>
      <c r="F360" s="13">
        <f t="shared" si="31"/>
        <v>3200</v>
      </c>
      <c r="G360" s="14"/>
      <c r="H360" s="14">
        <v>3200</v>
      </c>
      <c r="I360" s="14"/>
      <c r="J360" s="33"/>
      <c r="K360" s="38"/>
    </row>
    <row r="361" spans="1:11" ht="13.5" customHeight="1">
      <c r="A361" s="34"/>
      <c r="B361" s="35"/>
      <c r="C361" s="33"/>
      <c r="D361" s="36">
        <v>2016</v>
      </c>
      <c r="E361" s="14">
        <f t="shared" si="33"/>
        <v>3500</v>
      </c>
      <c r="F361" s="13">
        <f t="shared" si="31"/>
        <v>3500</v>
      </c>
      <c r="G361" s="14"/>
      <c r="H361" s="14">
        <v>3500</v>
      </c>
      <c r="I361" s="14"/>
      <c r="J361" s="33"/>
      <c r="K361" s="38"/>
    </row>
    <row r="362" spans="1:11" ht="13.5" customHeight="1">
      <c r="A362" s="34"/>
      <c r="B362" s="35"/>
      <c r="C362" s="33"/>
      <c r="D362" s="36">
        <v>2017</v>
      </c>
      <c r="E362" s="14">
        <f t="shared" si="33"/>
        <v>3700</v>
      </c>
      <c r="F362" s="13">
        <f t="shared" si="31"/>
        <v>3700</v>
      </c>
      <c r="G362" s="14"/>
      <c r="H362" s="14">
        <v>3700</v>
      </c>
      <c r="I362" s="14"/>
      <c r="J362" s="33"/>
      <c r="K362" s="38"/>
    </row>
    <row r="363" spans="1:11" ht="13.5" customHeight="1">
      <c r="A363" s="34" t="s">
        <v>339</v>
      </c>
      <c r="B363" s="35" t="s">
        <v>458</v>
      </c>
      <c r="C363" s="33" t="s">
        <v>136</v>
      </c>
      <c r="D363" s="36" t="s">
        <v>394</v>
      </c>
      <c r="E363" s="14">
        <f>E364+E365+E366+E367+E368</f>
        <v>1492</v>
      </c>
      <c r="F363" s="13">
        <f t="shared" si="31"/>
        <v>1492</v>
      </c>
      <c r="G363" s="14">
        <f>G364+G365+G366+G367+G368</f>
        <v>746</v>
      </c>
      <c r="H363" s="14">
        <f>H364+H365+H366+H367+H368</f>
        <v>746</v>
      </c>
      <c r="I363" s="14">
        <f>I364+I365+I366+I367+I368</f>
        <v>0</v>
      </c>
      <c r="J363" s="33" t="s">
        <v>135</v>
      </c>
      <c r="K363" s="38"/>
    </row>
    <row r="364" spans="1:11" ht="13.5" customHeight="1">
      <c r="A364" s="34"/>
      <c r="B364" s="35"/>
      <c r="C364" s="33"/>
      <c r="D364" s="36">
        <v>2013</v>
      </c>
      <c r="E364" s="14">
        <f>G364+H364+I364</f>
        <v>1492</v>
      </c>
      <c r="F364" s="13">
        <f t="shared" si="31"/>
        <v>1492</v>
      </c>
      <c r="G364" s="14">
        <v>746</v>
      </c>
      <c r="H364" s="14">
        <v>746</v>
      </c>
      <c r="I364" s="14"/>
      <c r="J364" s="33"/>
      <c r="K364" s="38"/>
    </row>
    <row r="365" spans="1:11" ht="13.5" customHeight="1">
      <c r="A365" s="34"/>
      <c r="B365" s="35"/>
      <c r="C365" s="33"/>
      <c r="D365" s="36">
        <v>2014</v>
      </c>
      <c r="E365" s="14">
        <f>G365+H365+I365</f>
        <v>0</v>
      </c>
      <c r="F365" s="13">
        <f t="shared" si="31"/>
        <v>0</v>
      </c>
      <c r="G365" s="14"/>
      <c r="H365" s="14"/>
      <c r="I365" s="14"/>
      <c r="J365" s="33"/>
      <c r="K365" s="38"/>
    </row>
    <row r="366" spans="1:11" ht="13.5" customHeight="1">
      <c r="A366" s="34"/>
      <c r="B366" s="35"/>
      <c r="C366" s="33"/>
      <c r="D366" s="36">
        <v>2015</v>
      </c>
      <c r="E366" s="14">
        <f>G366+H366+I366</f>
        <v>0</v>
      </c>
      <c r="F366" s="13">
        <f t="shared" si="31"/>
        <v>0</v>
      </c>
      <c r="G366" s="14"/>
      <c r="H366" s="14"/>
      <c r="I366" s="14"/>
      <c r="J366" s="33"/>
      <c r="K366" s="38"/>
    </row>
    <row r="367" spans="1:11" ht="13.5" customHeight="1">
      <c r="A367" s="34"/>
      <c r="B367" s="35"/>
      <c r="C367" s="33"/>
      <c r="D367" s="36">
        <v>2016</v>
      </c>
      <c r="E367" s="14">
        <f>G367+H367+I367</f>
        <v>0</v>
      </c>
      <c r="F367" s="13">
        <f t="shared" si="31"/>
        <v>0</v>
      </c>
      <c r="G367" s="14"/>
      <c r="H367" s="14"/>
      <c r="I367" s="14"/>
      <c r="J367" s="33"/>
      <c r="K367" s="38"/>
    </row>
    <row r="368" spans="1:11" ht="13.5" customHeight="1">
      <c r="A368" s="34"/>
      <c r="B368" s="35"/>
      <c r="C368" s="33"/>
      <c r="D368" s="36">
        <v>2017</v>
      </c>
      <c r="E368" s="14">
        <f>G368+H368+I368</f>
        <v>0</v>
      </c>
      <c r="F368" s="13">
        <f t="shared" si="31"/>
        <v>0</v>
      </c>
      <c r="G368" s="14"/>
      <c r="H368" s="14"/>
      <c r="I368" s="14"/>
      <c r="J368" s="33"/>
      <c r="K368" s="38"/>
    </row>
    <row r="369" spans="1:11" ht="15.75" customHeight="1" hidden="1" thickBot="1">
      <c r="A369" s="34" t="s">
        <v>459</v>
      </c>
      <c r="B369" s="35" t="s">
        <v>460</v>
      </c>
      <c r="C369" s="33" t="s">
        <v>136</v>
      </c>
      <c r="D369" s="36" t="s">
        <v>394</v>
      </c>
      <c r="E369" s="14">
        <f>E370+E371+E372+E373+E374</f>
        <v>0</v>
      </c>
      <c r="F369" s="13">
        <f t="shared" si="31"/>
        <v>0</v>
      </c>
      <c r="G369" s="14">
        <f>G370+G371+G372+G373+G374</f>
        <v>0</v>
      </c>
      <c r="H369" s="14">
        <f>H370+H371+H372+H373+H374</f>
        <v>0</v>
      </c>
      <c r="I369" s="14">
        <f>I370+I371+I372+I373+I374</f>
        <v>0</v>
      </c>
      <c r="J369" s="33" t="s">
        <v>135</v>
      </c>
      <c r="K369" s="38"/>
    </row>
    <row r="370" spans="1:11" ht="13.5" customHeight="1" hidden="1" thickBot="1">
      <c r="A370" s="34"/>
      <c r="B370" s="35"/>
      <c r="C370" s="33"/>
      <c r="D370" s="36">
        <v>2013</v>
      </c>
      <c r="E370" s="14">
        <f aca="true" t="shared" si="34" ref="E370:E392">G370+H370+I370</f>
        <v>0</v>
      </c>
      <c r="F370" s="13">
        <f t="shared" si="31"/>
        <v>0</v>
      </c>
      <c r="G370" s="14">
        <v>0</v>
      </c>
      <c r="H370" s="14">
        <v>0</v>
      </c>
      <c r="I370" s="14"/>
      <c r="J370" s="33"/>
      <c r="K370" s="38"/>
    </row>
    <row r="371" spans="1:11" ht="13.5" customHeight="1" hidden="1" thickBot="1">
      <c r="A371" s="34"/>
      <c r="B371" s="35"/>
      <c r="C371" s="33"/>
      <c r="D371" s="36">
        <v>2014</v>
      </c>
      <c r="E371" s="14">
        <f t="shared" si="34"/>
        <v>0</v>
      </c>
      <c r="F371" s="13">
        <f t="shared" si="31"/>
        <v>0</v>
      </c>
      <c r="G371" s="14"/>
      <c r="H371" s="14"/>
      <c r="I371" s="14"/>
      <c r="J371" s="33"/>
      <c r="K371" s="38"/>
    </row>
    <row r="372" spans="1:11" ht="13.5" customHeight="1" hidden="1" thickBot="1">
      <c r="A372" s="34"/>
      <c r="B372" s="35"/>
      <c r="C372" s="33"/>
      <c r="D372" s="36">
        <v>2015</v>
      </c>
      <c r="E372" s="14">
        <f t="shared" si="34"/>
        <v>0</v>
      </c>
      <c r="F372" s="13">
        <f t="shared" si="31"/>
        <v>0</v>
      </c>
      <c r="G372" s="14"/>
      <c r="H372" s="14"/>
      <c r="I372" s="14"/>
      <c r="J372" s="33"/>
      <c r="K372" s="38"/>
    </row>
    <row r="373" spans="1:11" ht="13.5" customHeight="1" hidden="1" thickBot="1">
      <c r="A373" s="34"/>
      <c r="B373" s="35"/>
      <c r="C373" s="33"/>
      <c r="D373" s="36">
        <v>2016</v>
      </c>
      <c r="E373" s="14">
        <f t="shared" si="34"/>
        <v>0</v>
      </c>
      <c r="F373" s="13">
        <f t="shared" si="31"/>
        <v>0</v>
      </c>
      <c r="G373" s="14"/>
      <c r="H373" s="14"/>
      <c r="I373" s="14"/>
      <c r="J373" s="33"/>
      <c r="K373" s="38"/>
    </row>
    <row r="374" spans="1:11" ht="13.5" customHeight="1" hidden="1" thickBot="1">
      <c r="A374" s="34"/>
      <c r="B374" s="35"/>
      <c r="C374" s="33"/>
      <c r="D374" s="36">
        <v>2017</v>
      </c>
      <c r="E374" s="14">
        <f t="shared" si="34"/>
        <v>0</v>
      </c>
      <c r="F374" s="13">
        <f aca="true" t="shared" si="35" ref="F374:F392">G374+H374</f>
        <v>0</v>
      </c>
      <c r="G374" s="14"/>
      <c r="H374" s="14"/>
      <c r="I374" s="14"/>
      <c r="J374" s="33"/>
      <c r="K374" s="38"/>
    </row>
    <row r="375" spans="1:11" ht="17.25" customHeight="1">
      <c r="A375" s="34" t="s">
        <v>340</v>
      </c>
      <c r="B375" s="35" t="s">
        <v>461</v>
      </c>
      <c r="C375" s="33" t="s">
        <v>136</v>
      </c>
      <c r="D375" s="36" t="s">
        <v>394</v>
      </c>
      <c r="E375" s="14">
        <f t="shared" si="34"/>
        <v>5633</v>
      </c>
      <c r="F375" s="13">
        <f t="shared" si="35"/>
        <v>5633</v>
      </c>
      <c r="G375" s="14">
        <f>G376+G377+G378+G379+G380</f>
        <v>5133</v>
      </c>
      <c r="H375" s="14">
        <f>H376+H377+H378+H379+H380</f>
        <v>500</v>
      </c>
      <c r="I375" s="14">
        <f>I376+I377+I378+I379+I380</f>
        <v>0</v>
      </c>
      <c r="J375" s="33" t="s">
        <v>135</v>
      </c>
      <c r="K375" s="53" t="s">
        <v>318</v>
      </c>
    </row>
    <row r="376" spans="1:11" ht="13.5" customHeight="1">
      <c r="A376" s="34"/>
      <c r="B376" s="35"/>
      <c r="C376" s="33"/>
      <c r="D376" s="36">
        <v>2013</v>
      </c>
      <c r="E376" s="14">
        <f t="shared" si="34"/>
        <v>5633</v>
      </c>
      <c r="F376" s="13">
        <f t="shared" si="35"/>
        <v>5633</v>
      </c>
      <c r="G376" s="14">
        <v>5133</v>
      </c>
      <c r="H376" s="14">
        <v>500</v>
      </c>
      <c r="I376" s="14"/>
      <c r="J376" s="33"/>
      <c r="K376" s="53"/>
    </row>
    <row r="377" spans="1:11" ht="13.5" customHeight="1">
      <c r="A377" s="34"/>
      <c r="B377" s="35"/>
      <c r="C377" s="33"/>
      <c r="D377" s="36">
        <v>2014</v>
      </c>
      <c r="E377" s="14">
        <f t="shared" si="34"/>
        <v>0</v>
      </c>
      <c r="F377" s="13">
        <f t="shared" si="35"/>
        <v>0</v>
      </c>
      <c r="G377" s="14"/>
      <c r="H377" s="14"/>
      <c r="I377" s="14"/>
      <c r="J377" s="33"/>
      <c r="K377" s="53"/>
    </row>
    <row r="378" spans="1:11" ht="13.5" customHeight="1">
      <c r="A378" s="34"/>
      <c r="B378" s="35"/>
      <c r="C378" s="33"/>
      <c r="D378" s="36">
        <v>2015</v>
      </c>
      <c r="E378" s="14">
        <f t="shared" si="34"/>
        <v>0</v>
      </c>
      <c r="F378" s="13">
        <f t="shared" si="35"/>
        <v>0</v>
      </c>
      <c r="G378" s="14"/>
      <c r="H378" s="14"/>
      <c r="I378" s="14"/>
      <c r="J378" s="33"/>
      <c r="K378" s="53"/>
    </row>
    <row r="379" spans="1:11" ht="13.5" customHeight="1">
      <c r="A379" s="34"/>
      <c r="B379" s="35"/>
      <c r="C379" s="33"/>
      <c r="D379" s="36">
        <v>2016</v>
      </c>
      <c r="E379" s="14">
        <f t="shared" si="34"/>
        <v>0</v>
      </c>
      <c r="F379" s="13">
        <f t="shared" si="35"/>
        <v>0</v>
      </c>
      <c r="G379" s="14"/>
      <c r="H379" s="14"/>
      <c r="I379" s="14"/>
      <c r="J379" s="33"/>
      <c r="K379" s="53"/>
    </row>
    <row r="380" spans="1:11" ht="13.5" customHeight="1">
      <c r="A380" s="34"/>
      <c r="B380" s="35"/>
      <c r="C380" s="33"/>
      <c r="D380" s="36">
        <v>2017</v>
      </c>
      <c r="E380" s="14">
        <f t="shared" si="34"/>
        <v>0</v>
      </c>
      <c r="F380" s="13">
        <f t="shared" si="35"/>
        <v>0</v>
      </c>
      <c r="G380" s="14"/>
      <c r="H380" s="14"/>
      <c r="I380" s="14"/>
      <c r="J380" s="33"/>
      <c r="K380" s="53"/>
    </row>
    <row r="381" spans="1:11" ht="13.5" customHeight="1">
      <c r="A381" s="34" t="s">
        <v>341</v>
      </c>
      <c r="B381" s="35" t="s">
        <v>324</v>
      </c>
      <c r="C381" s="33" t="s">
        <v>136</v>
      </c>
      <c r="D381" s="36" t="s">
        <v>394</v>
      </c>
      <c r="E381" s="14">
        <f t="shared" si="34"/>
        <v>3300</v>
      </c>
      <c r="F381" s="13">
        <f t="shared" si="35"/>
        <v>3300</v>
      </c>
      <c r="G381" s="14">
        <f>G382+G383+G384+G385+G386</f>
        <v>0</v>
      </c>
      <c r="H381" s="14">
        <f>H382+H383+H384+H385+H386</f>
        <v>3300</v>
      </c>
      <c r="I381" s="14">
        <f>I382+I383+I384+I385+I386</f>
        <v>0</v>
      </c>
      <c r="J381" s="33" t="s">
        <v>135</v>
      </c>
      <c r="K381" s="38"/>
    </row>
    <row r="382" spans="1:11" ht="13.5" customHeight="1">
      <c r="A382" s="34"/>
      <c r="B382" s="35"/>
      <c r="C382" s="33"/>
      <c r="D382" s="36">
        <v>2013</v>
      </c>
      <c r="E382" s="14">
        <f t="shared" si="34"/>
        <v>750</v>
      </c>
      <c r="F382" s="13">
        <f t="shared" si="35"/>
        <v>750</v>
      </c>
      <c r="G382" s="14"/>
      <c r="H382" s="14">
        <v>750</v>
      </c>
      <c r="I382" s="14"/>
      <c r="J382" s="33"/>
      <c r="K382" s="38"/>
    </row>
    <row r="383" spans="1:11" ht="13.5" customHeight="1">
      <c r="A383" s="34"/>
      <c r="B383" s="35"/>
      <c r="C383" s="33"/>
      <c r="D383" s="36">
        <v>2014</v>
      </c>
      <c r="E383" s="14">
        <f t="shared" si="34"/>
        <v>750</v>
      </c>
      <c r="F383" s="13">
        <f t="shared" si="35"/>
        <v>750</v>
      </c>
      <c r="G383" s="14"/>
      <c r="H383" s="14">
        <v>750</v>
      </c>
      <c r="I383" s="14"/>
      <c r="J383" s="33"/>
      <c r="K383" s="38"/>
    </row>
    <row r="384" spans="1:11" ht="13.5" customHeight="1">
      <c r="A384" s="34"/>
      <c r="B384" s="35"/>
      <c r="C384" s="33"/>
      <c r="D384" s="36">
        <v>2015</v>
      </c>
      <c r="E384" s="14">
        <f t="shared" si="34"/>
        <v>950</v>
      </c>
      <c r="F384" s="13">
        <f t="shared" si="35"/>
        <v>950</v>
      </c>
      <c r="G384" s="14"/>
      <c r="H384" s="14">
        <v>950</v>
      </c>
      <c r="I384" s="14"/>
      <c r="J384" s="33"/>
      <c r="K384" s="38"/>
    </row>
    <row r="385" spans="1:11" ht="13.5" customHeight="1">
      <c r="A385" s="34"/>
      <c r="B385" s="35"/>
      <c r="C385" s="33"/>
      <c r="D385" s="36">
        <v>2016</v>
      </c>
      <c r="E385" s="14">
        <f t="shared" si="34"/>
        <v>850</v>
      </c>
      <c r="F385" s="13">
        <f t="shared" si="35"/>
        <v>850</v>
      </c>
      <c r="G385" s="14"/>
      <c r="H385" s="14">
        <v>850</v>
      </c>
      <c r="I385" s="14"/>
      <c r="J385" s="33"/>
      <c r="K385" s="38"/>
    </row>
    <row r="386" spans="1:11" ht="13.5" customHeight="1">
      <c r="A386" s="34"/>
      <c r="B386" s="35"/>
      <c r="C386" s="33"/>
      <c r="D386" s="36">
        <v>2017</v>
      </c>
      <c r="E386" s="14">
        <f t="shared" si="34"/>
        <v>0</v>
      </c>
      <c r="F386" s="13">
        <f t="shared" si="35"/>
        <v>0</v>
      </c>
      <c r="G386" s="14"/>
      <c r="H386" s="14">
        <v>0</v>
      </c>
      <c r="I386" s="14"/>
      <c r="J386" s="33"/>
      <c r="K386" s="38"/>
    </row>
    <row r="387" spans="1:11" ht="17.25" customHeight="1">
      <c r="A387" s="34" t="s">
        <v>342</v>
      </c>
      <c r="B387" s="40" t="s">
        <v>406</v>
      </c>
      <c r="C387" s="33" t="s">
        <v>136</v>
      </c>
      <c r="D387" s="36" t="s">
        <v>394</v>
      </c>
      <c r="E387" s="14">
        <f t="shared" si="34"/>
        <v>3268.2</v>
      </c>
      <c r="F387" s="13">
        <f t="shared" si="35"/>
        <v>3268.2</v>
      </c>
      <c r="G387" s="14">
        <f>G388+G389+G390+G391+G392</f>
        <v>3268.2</v>
      </c>
      <c r="H387" s="14">
        <f>H388+H389+H390+H391+H392</f>
        <v>0</v>
      </c>
      <c r="I387" s="14">
        <f>I388+I389+I390+I391+I392</f>
        <v>0</v>
      </c>
      <c r="J387" s="33" t="s">
        <v>135</v>
      </c>
      <c r="K387" s="38"/>
    </row>
    <row r="388" spans="1:11" ht="13.5" customHeight="1">
      <c r="A388" s="34"/>
      <c r="B388" s="40"/>
      <c r="C388" s="33"/>
      <c r="D388" s="36">
        <v>2013</v>
      </c>
      <c r="E388" s="14">
        <f t="shared" si="34"/>
        <v>1068.2</v>
      </c>
      <c r="F388" s="13">
        <f t="shared" si="35"/>
        <v>1068.2</v>
      </c>
      <c r="G388" s="52">
        <v>1068.2</v>
      </c>
      <c r="H388" s="14"/>
      <c r="I388" s="14"/>
      <c r="J388" s="33"/>
      <c r="K388" s="38"/>
    </row>
    <row r="389" spans="1:11" ht="13.5" customHeight="1">
      <c r="A389" s="34"/>
      <c r="B389" s="40"/>
      <c r="C389" s="33"/>
      <c r="D389" s="36">
        <v>2014</v>
      </c>
      <c r="E389" s="14">
        <f t="shared" si="34"/>
        <v>1000</v>
      </c>
      <c r="F389" s="13">
        <f t="shared" si="35"/>
        <v>1000</v>
      </c>
      <c r="G389" s="52">
        <v>1000</v>
      </c>
      <c r="H389" s="14"/>
      <c r="I389" s="14"/>
      <c r="J389" s="33"/>
      <c r="K389" s="38"/>
    </row>
    <row r="390" spans="1:11" ht="13.5" customHeight="1">
      <c r="A390" s="34"/>
      <c r="B390" s="40"/>
      <c r="C390" s="33"/>
      <c r="D390" s="36">
        <v>2015</v>
      </c>
      <c r="E390" s="14">
        <f t="shared" si="34"/>
        <v>400</v>
      </c>
      <c r="F390" s="13">
        <f t="shared" si="35"/>
        <v>400</v>
      </c>
      <c r="G390" s="52">
        <v>400</v>
      </c>
      <c r="H390" s="14"/>
      <c r="I390" s="14"/>
      <c r="J390" s="33"/>
      <c r="K390" s="38"/>
    </row>
    <row r="391" spans="1:11" ht="13.5" customHeight="1">
      <c r="A391" s="34"/>
      <c r="B391" s="40"/>
      <c r="C391" s="33"/>
      <c r="D391" s="36">
        <v>2016</v>
      </c>
      <c r="E391" s="14">
        <f t="shared" si="34"/>
        <v>400</v>
      </c>
      <c r="F391" s="13">
        <f t="shared" si="35"/>
        <v>400</v>
      </c>
      <c r="G391" s="52">
        <v>400</v>
      </c>
      <c r="H391" s="14"/>
      <c r="I391" s="14"/>
      <c r="J391" s="33"/>
      <c r="K391" s="38"/>
    </row>
    <row r="392" spans="1:11" ht="13.5" customHeight="1">
      <c r="A392" s="34"/>
      <c r="B392" s="40"/>
      <c r="C392" s="33"/>
      <c r="D392" s="36">
        <v>2017</v>
      </c>
      <c r="E392" s="14">
        <f t="shared" si="34"/>
        <v>400</v>
      </c>
      <c r="F392" s="13">
        <f t="shared" si="35"/>
        <v>400</v>
      </c>
      <c r="G392" s="52">
        <v>400</v>
      </c>
      <c r="H392" s="14"/>
      <c r="I392" s="14"/>
      <c r="J392" s="33"/>
      <c r="K392" s="38"/>
    </row>
    <row r="393" spans="1:11" ht="15">
      <c r="A393" s="59"/>
      <c r="B393" s="60"/>
      <c r="C393" s="59"/>
      <c r="D393" s="36"/>
      <c r="E393" s="59"/>
      <c r="F393" s="59"/>
      <c r="G393" s="59"/>
      <c r="H393" s="59"/>
      <c r="I393" s="59"/>
      <c r="J393" s="59"/>
      <c r="K393" s="59"/>
    </row>
    <row r="394" spans="1:11" ht="18.75">
      <c r="A394" s="29" t="s">
        <v>407</v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</row>
    <row r="395" spans="1:11" ht="12.75">
      <c r="A395" s="29"/>
      <c r="B395" s="61" t="s">
        <v>181</v>
      </c>
      <c r="C395" s="29"/>
      <c r="D395" s="12" t="s">
        <v>394</v>
      </c>
      <c r="E395" s="62">
        <f>E407+E413+E419+E425+E437+E443+E431</f>
        <v>177400</v>
      </c>
      <c r="F395" s="62">
        <f>F407+F413+F419+F425+F437+F443+F431</f>
        <v>170400</v>
      </c>
      <c r="G395" s="62">
        <f>G407+G413+G419+G425+G437+G443+G431</f>
        <v>130350</v>
      </c>
      <c r="H395" s="62">
        <f>H407+H413+H419+H425+H437+H443+H431</f>
        <v>24550</v>
      </c>
      <c r="I395" s="62">
        <f>I407+I413+I419+I425+I437+I443+I431</f>
        <v>7000</v>
      </c>
      <c r="J395" s="29"/>
      <c r="K395" s="29"/>
    </row>
    <row r="396" spans="1:11" ht="12.75">
      <c r="A396" s="29"/>
      <c r="B396" s="61"/>
      <c r="C396" s="29"/>
      <c r="D396" s="12">
        <v>2013</v>
      </c>
      <c r="E396" s="62">
        <f aca="true" t="shared" si="36" ref="E396:F400">E408+E414+E420+E426+E438+E444+E432</f>
        <v>4500</v>
      </c>
      <c r="F396" s="62">
        <f t="shared" si="36"/>
        <v>4500</v>
      </c>
      <c r="G396" s="62">
        <f aca="true" t="shared" si="37" ref="G396:H400">G408+G414+G420+G426+G438+G444</f>
        <v>0</v>
      </c>
      <c r="H396" s="62">
        <f t="shared" si="37"/>
        <v>4500</v>
      </c>
      <c r="I396" s="62">
        <f>I408+I414+I420+I426+I438+I444+I432</f>
        <v>0</v>
      </c>
      <c r="J396" s="29"/>
      <c r="K396" s="29"/>
    </row>
    <row r="397" spans="1:11" ht="12.75">
      <c r="A397" s="29"/>
      <c r="B397" s="61"/>
      <c r="C397" s="29"/>
      <c r="D397" s="12">
        <v>2014</v>
      </c>
      <c r="E397" s="62">
        <f t="shared" si="36"/>
        <v>136000</v>
      </c>
      <c r="F397" s="62">
        <f t="shared" si="36"/>
        <v>136000</v>
      </c>
      <c r="G397" s="62">
        <f t="shared" si="37"/>
        <v>121800</v>
      </c>
      <c r="H397" s="62">
        <f t="shared" si="37"/>
        <v>14200</v>
      </c>
      <c r="I397" s="62">
        <f>I409+I415+I421+I427+I439+I445+I433</f>
        <v>0</v>
      </c>
      <c r="J397" s="29"/>
      <c r="K397" s="29"/>
    </row>
    <row r="398" spans="1:11" ht="12.75">
      <c r="A398" s="29"/>
      <c r="B398" s="61"/>
      <c r="C398" s="29"/>
      <c r="D398" s="12">
        <v>2015</v>
      </c>
      <c r="E398" s="62">
        <f t="shared" si="36"/>
        <v>7200</v>
      </c>
      <c r="F398" s="62">
        <f t="shared" si="36"/>
        <v>7200</v>
      </c>
      <c r="G398" s="62">
        <f t="shared" si="37"/>
        <v>5000</v>
      </c>
      <c r="H398" s="62">
        <f t="shared" si="37"/>
        <v>2200</v>
      </c>
      <c r="I398" s="62">
        <f>I410+I416+I422+I428+I440+I446+I434</f>
        <v>0</v>
      </c>
      <c r="J398" s="29"/>
      <c r="K398" s="29"/>
    </row>
    <row r="399" spans="1:11" ht="12.75">
      <c r="A399" s="29"/>
      <c r="B399" s="61"/>
      <c r="C399" s="29"/>
      <c r="D399" s="12">
        <v>2016</v>
      </c>
      <c r="E399" s="62">
        <f t="shared" si="36"/>
        <v>6200</v>
      </c>
      <c r="F399" s="62">
        <f t="shared" si="36"/>
        <v>4200</v>
      </c>
      <c r="G399" s="62">
        <f t="shared" si="37"/>
        <v>1800</v>
      </c>
      <c r="H399" s="62">
        <f t="shared" si="37"/>
        <v>1900</v>
      </c>
      <c r="I399" s="62">
        <f>I411+I417+I423+I429+I441+I447+I435</f>
        <v>2000</v>
      </c>
      <c r="J399" s="29"/>
      <c r="K399" s="29"/>
    </row>
    <row r="400" spans="1:11" ht="12.75">
      <c r="A400" s="29"/>
      <c r="B400" s="61"/>
      <c r="C400" s="29"/>
      <c r="D400" s="12">
        <v>2017</v>
      </c>
      <c r="E400" s="62">
        <f t="shared" si="36"/>
        <v>23500</v>
      </c>
      <c r="F400" s="62">
        <f t="shared" si="36"/>
        <v>18500</v>
      </c>
      <c r="G400" s="62">
        <f t="shared" si="37"/>
        <v>1750</v>
      </c>
      <c r="H400" s="62">
        <f t="shared" si="37"/>
        <v>1750</v>
      </c>
      <c r="I400" s="62">
        <f>I412+I418+I424+I430+I442+I448+I436</f>
        <v>5000</v>
      </c>
      <c r="J400" s="29"/>
      <c r="K400" s="29"/>
    </row>
    <row r="401" spans="1:11" ht="18" customHeight="1" hidden="1" thickBot="1">
      <c r="A401" s="38" t="s">
        <v>392</v>
      </c>
      <c r="B401" s="32"/>
      <c r="C401" s="27"/>
      <c r="D401" s="12"/>
      <c r="E401" s="62"/>
      <c r="F401" s="62">
        <f aca="true" t="shared" si="38" ref="F401:F454">G401+H401</f>
        <v>0</v>
      </c>
      <c r="G401" s="62"/>
      <c r="H401" s="62"/>
      <c r="I401" s="62"/>
      <c r="J401" s="28"/>
      <c r="K401" s="46" t="s">
        <v>472</v>
      </c>
    </row>
    <row r="402" spans="1:11" ht="12.75" hidden="1">
      <c r="A402" s="38"/>
      <c r="B402" s="32"/>
      <c r="C402" s="27"/>
      <c r="D402" s="12"/>
      <c r="E402" s="62"/>
      <c r="F402" s="62">
        <f t="shared" si="38"/>
        <v>0</v>
      </c>
      <c r="G402" s="62"/>
      <c r="H402" s="62"/>
      <c r="I402" s="62"/>
      <c r="J402" s="28"/>
      <c r="K402" s="46"/>
    </row>
    <row r="403" spans="1:11" ht="12.75" hidden="1">
      <c r="A403" s="38"/>
      <c r="B403" s="32"/>
      <c r="C403" s="27"/>
      <c r="D403" s="12"/>
      <c r="E403" s="62"/>
      <c r="F403" s="62">
        <f t="shared" si="38"/>
        <v>0</v>
      </c>
      <c r="G403" s="62"/>
      <c r="H403" s="62"/>
      <c r="I403" s="62"/>
      <c r="J403" s="28"/>
      <c r="K403" s="46"/>
    </row>
    <row r="404" spans="1:11" ht="12.75" hidden="1">
      <c r="A404" s="38"/>
      <c r="B404" s="32"/>
      <c r="C404" s="27"/>
      <c r="D404" s="12"/>
      <c r="E404" s="62"/>
      <c r="F404" s="62">
        <f t="shared" si="38"/>
        <v>0</v>
      </c>
      <c r="G404" s="62"/>
      <c r="H404" s="62"/>
      <c r="I404" s="62"/>
      <c r="J404" s="28"/>
      <c r="K404" s="46"/>
    </row>
    <row r="405" spans="1:11" ht="12.75" hidden="1">
      <c r="A405" s="38"/>
      <c r="B405" s="32"/>
      <c r="C405" s="27"/>
      <c r="D405" s="12"/>
      <c r="E405" s="62"/>
      <c r="F405" s="62">
        <f t="shared" si="38"/>
        <v>0</v>
      </c>
      <c r="G405" s="62"/>
      <c r="H405" s="62"/>
      <c r="I405" s="62"/>
      <c r="J405" s="28"/>
      <c r="K405" s="46"/>
    </row>
    <row r="406" spans="1:11" ht="12.75" hidden="1">
      <c r="A406" s="38"/>
      <c r="B406" s="32"/>
      <c r="C406" s="27"/>
      <c r="D406" s="12"/>
      <c r="E406" s="62"/>
      <c r="F406" s="62">
        <f t="shared" si="38"/>
        <v>0</v>
      </c>
      <c r="G406" s="62"/>
      <c r="H406" s="62"/>
      <c r="I406" s="62"/>
      <c r="J406" s="28"/>
      <c r="K406" s="46"/>
    </row>
    <row r="407" spans="1:11" ht="12.75">
      <c r="A407" s="38" t="s">
        <v>469</v>
      </c>
      <c r="B407" s="44" t="s">
        <v>212</v>
      </c>
      <c r="C407" s="33" t="s">
        <v>438</v>
      </c>
      <c r="D407" s="36" t="s">
        <v>394</v>
      </c>
      <c r="E407" s="63">
        <f>E408+E409+E410+E411+E412</f>
        <v>136500</v>
      </c>
      <c r="F407" s="62">
        <f t="shared" si="38"/>
        <v>136500</v>
      </c>
      <c r="G407" s="63">
        <f>G408+G409+G410+G411+G412</f>
        <v>120000</v>
      </c>
      <c r="H407" s="63">
        <f>H408+H409+H410+H411+H412</f>
        <v>16500</v>
      </c>
      <c r="I407" s="63">
        <f>I408+I409+I410+I411+I412</f>
        <v>0</v>
      </c>
      <c r="J407" s="11" t="s">
        <v>471</v>
      </c>
      <c r="K407" s="33" t="s">
        <v>472</v>
      </c>
    </row>
    <row r="408" spans="1:11" ht="12.75">
      <c r="A408" s="38"/>
      <c r="B408" s="44"/>
      <c r="C408" s="33"/>
      <c r="D408" s="36">
        <v>2013</v>
      </c>
      <c r="E408" s="63">
        <f>G408+H408+I408</f>
        <v>4500</v>
      </c>
      <c r="F408" s="62">
        <f t="shared" si="38"/>
        <v>4500</v>
      </c>
      <c r="G408" s="63"/>
      <c r="H408" s="63">
        <v>4500</v>
      </c>
      <c r="I408" s="63"/>
      <c r="J408" s="11"/>
      <c r="K408" s="33"/>
    </row>
    <row r="409" spans="1:11" ht="12.75">
      <c r="A409" s="38"/>
      <c r="B409" s="44"/>
      <c r="C409" s="33"/>
      <c r="D409" s="36">
        <v>2014</v>
      </c>
      <c r="E409" s="63">
        <f>G409+H409+I409</f>
        <v>132000</v>
      </c>
      <c r="F409" s="62">
        <f t="shared" si="38"/>
        <v>132000</v>
      </c>
      <c r="G409" s="63">
        <v>120000</v>
      </c>
      <c r="H409" s="63">
        <v>12000</v>
      </c>
      <c r="I409" s="63"/>
      <c r="J409" s="11"/>
      <c r="K409" s="33"/>
    </row>
    <row r="410" spans="1:11" ht="12.75">
      <c r="A410" s="38"/>
      <c r="B410" s="44"/>
      <c r="C410" s="33"/>
      <c r="D410" s="36">
        <v>2015</v>
      </c>
      <c r="E410" s="63">
        <f>G410+H410+I410</f>
        <v>0</v>
      </c>
      <c r="F410" s="62">
        <f t="shared" si="38"/>
        <v>0</v>
      </c>
      <c r="G410" s="63"/>
      <c r="H410" s="63"/>
      <c r="I410" s="63"/>
      <c r="J410" s="11"/>
      <c r="K410" s="33"/>
    </row>
    <row r="411" spans="1:11" ht="12.75">
      <c r="A411" s="38"/>
      <c r="B411" s="44"/>
      <c r="C411" s="33"/>
      <c r="D411" s="36">
        <v>2016</v>
      </c>
      <c r="E411" s="63">
        <f>G411+H411+I411</f>
        <v>0</v>
      </c>
      <c r="F411" s="62">
        <f t="shared" si="38"/>
        <v>0</v>
      </c>
      <c r="G411" s="63"/>
      <c r="H411" s="63"/>
      <c r="I411" s="63"/>
      <c r="J411" s="11"/>
      <c r="K411" s="33"/>
    </row>
    <row r="412" spans="1:11" ht="12.75">
      <c r="A412" s="38"/>
      <c r="B412" s="44"/>
      <c r="C412" s="33"/>
      <c r="D412" s="36">
        <v>2017</v>
      </c>
      <c r="E412" s="63">
        <f>G412+H412+I412</f>
        <v>0</v>
      </c>
      <c r="F412" s="62">
        <f t="shared" si="38"/>
        <v>0</v>
      </c>
      <c r="G412" s="63"/>
      <c r="H412" s="63"/>
      <c r="I412" s="63"/>
      <c r="J412" s="11"/>
      <c r="K412" s="33"/>
    </row>
    <row r="413" spans="1:11" ht="12.75">
      <c r="A413" s="38" t="s">
        <v>470</v>
      </c>
      <c r="B413" s="44" t="s">
        <v>254</v>
      </c>
      <c r="C413" s="33" t="s">
        <v>256</v>
      </c>
      <c r="D413" s="36" t="s">
        <v>394</v>
      </c>
      <c r="E413" s="63">
        <f>E414+E415+E416+E417+E418</f>
        <v>3600</v>
      </c>
      <c r="F413" s="62">
        <f t="shared" si="38"/>
        <v>3600</v>
      </c>
      <c r="G413" s="63">
        <f>G414+G415+G416+G417+G418</f>
        <v>1800</v>
      </c>
      <c r="H413" s="63">
        <f>H414+H415+H416+H417+H418</f>
        <v>1800</v>
      </c>
      <c r="I413" s="63">
        <f>I414+I415+I416+I417+I418</f>
        <v>0</v>
      </c>
      <c r="J413" s="11" t="s">
        <v>255</v>
      </c>
      <c r="K413" s="33" t="s">
        <v>472</v>
      </c>
    </row>
    <row r="414" spans="1:11" ht="12.75">
      <c r="A414" s="38"/>
      <c r="B414" s="44"/>
      <c r="C414" s="33"/>
      <c r="D414" s="36">
        <v>2013</v>
      </c>
      <c r="E414" s="63"/>
      <c r="F414" s="62">
        <f t="shared" si="38"/>
        <v>0</v>
      </c>
      <c r="G414" s="63"/>
      <c r="H414" s="63"/>
      <c r="I414" s="63"/>
      <c r="J414" s="11"/>
      <c r="K414" s="33"/>
    </row>
    <row r="415" spans="1:11" ht="12.75">
      <c r="A415" s="38"/>
      <c r="B415" s="44"/>
      <c r="C415" s="33"/>
      <c r="D415" s="36">
        <v>2014</v>
      </c>
      <c r="E415" s="63">
        <v>3600</v>
      </c>
      <c r="F415" s="62">
        <f t="shared" si="38"/>
        <v>3600</v>
      </c>
      <c r="G415" s="63">
        <v>1800</v>
      </c>
      <c r="H415" s="63">
        <v>1800</v>
      </c>
      <c r="I415" s="63"/>
      <c r="J415" s="11"/>
      <c r="K415" s="33"/>
    </row>
    <row r="416" spans="1:11" ht="12.75">
      <c r="A416" s="38"/>
      <c r="B416" s="44"/>
      <c r="C416" s="33"/>
      <c r="D416" s="36">
        <v>2015</v>
      </c>
      <c r="E416" s="63"/>
      <c r="F416" s="62">
        <f t="shared" si="38"/>
        <v>0</v>
      </c>
      <c r="G416" s="63"/>
      <c r="H416" s="63"/>
      <c r="I416" s="63"/>
      <c r="J416" s="11"/>
      <c r="K416" s="33"/>
    </row>
    <row r="417" spans="1:11" ht="12.75">
      <c r="A417" s="38"/>
      <c r="B417" s="44"/>
      <c r="C417" s="33"/>
      <c r="D417" s="36">
        <v>2016</v>
      </c>
      <c r="E417" s="63"/>
      <c r="F417" s="62">
        <f t="shared" si="38"/>
        <v>0</v>
      </c>
      <c r="G417" s="63"/>
      <c r="H417" s="63"/>
      <c r="I417" s="63"/>
      <c r="J417" s="11"/>
      <c r="K417" s="33"/>
    </row>
    <row r="418" spans="1:11" ht="12.75">
      <c r="A418" s="38"/>
      <c r="B418" s="44"/>
      <c r="C418" s="33"/>
      <c r="D418" s="36">
        <v>2017</v>
      </c>
      <c r="E418" s="63"/>
      <c r="F418" s="62">
        <f t="shared" si="38"/>
        <v>0</v>
      </c>
      <c r="G418" s="63"/>
      <c r="H418" s="63"/>
      <c r="I418" s="63"/>
      <c r="J418" s="11"/>
      <c r="K418" s="33"/>
    </row>
    <row r="419" spans="1:11" ht="16.5" customHeight="1">
      <c r="A419" s="34" t="s">
        <v>433</v>
      </c>
      <c r="B419" s="44" t="s">
        <v>475</v>
      </c>
      <c r="C419" s="33" t="s">
        <v>438</v>
      </c>
      <c r="D419" s="36" t="s">
        <v>394</v>
      </c>
      <c r="E419" s="63">
        <f>E420+E421+E422+E423+E424</f>
        <v>4000</v>
      </c>
      <c r="F419" s="62">
        <f t="shared" si="38"/>
        <v>4000</v>
      </c>
      <c r="G419" s="63">
        <f>G420+G421+G422+G423+G424</f>
        <v>3200</v>
      </c>
      <c r="H419" s="63">
        <f>H420+H421+H422+H423+H424</f>
        <v>800</v>
      </c>
      <c r="I419" s="63">
        <f>I420+I421+I422+I423+I424</f>
        <v>0</v>
      </c>
      <c r="J419" s="11" t="s">
        <v>476</v>
      </c>
      <c r="K419" s="33"/>
    </row>
    <row r="420" spans="1:11" ht="12.75">
      <c r="A420" s="34"/>
      <c r="B420" s="44"/>
      <c r="C420" s="33"/>
      <c r="D420" s="36">
        <v>2013</v>
      </c>
      <c r="E420" s="63">
        <f>G420+H420+I420</f>
        <v>0</v>
      </c>
      <c r="F420" s="62">
        <f t="shared" si="38"/>
        <v>0</v>
      </c>
      <c r="G420" s="63"/>
      <c r="H420" s="63"/>
      <c r="I420" s="63"/>
      <c r="J420" s="11"/>
      <c r="K420" s="33"/>
    </row>
    <row r="421" spans="1:11" ht="12.75">
      <c r="A421" s="34"/>
      <c r="B421" s="44"/>
      <c r="C421" s="33"/>
      <c r="D421" s="36">
        <v>2014</v>
      </c>
      <c r="E421" s="63">
        <f>G421+H421+I421</f>
        <v>400</v>
      </c>
      <c r="F421" s="62">
        <f t="shared" si="38"/>
        <v>400</v>
      </c>
      <c r="G421" s="63"/>
      <c r="H421" s="63">
        <v>400</v>
      </c>
      <c r="I421" s="63"/>
      <c r="J421" s="11"/>
      <c r="K421" s="33"/>
    </row>
    <row r="422" spans="1:11" ht="12.75">
      <c r="A422" s="34"/>
      <c r="B422" s="44"/>
      <c r="C422" s="33"/>
      <c r="D422" s="36">
        <v>2015</v>
      </c>
      <c r="E422" s="63">
        <f>G422+H422+I422</f>
        <v>3600</v>
      </c>
      <c r="F422" s="62">
        <f t="shared" si="38"/>
        <v>3600</v>
      </c>
      <c r="G422" s="63">
        <v>3200</v>
      </c>
      <c r="H422" s="63">
        <v>400</v>
      </c>
      <c r="I422" s="63"/>
      <c r="J422" s="11"/>
      <c r="K422" s="33"/>
    </row>
    <row r="423" spans="1:11" ht="12.75">
      <c r="A423" s="34"/>
      <c r="B423" s="44"/>
      <c r="C423" s="33"/>
      <c r="D423" s="36">
        <v>2016</v>
      </c>
      <c r="E423" s="63">
        <f>G423+H423+I423</f>
        <v>0</v>
      </c>
      <c r="F423" s="62">
        <f t="shared" si="38"/>
        <v>0</v>
      </c>
      <c r="G423" s="63"/>
      <c r="H423" s="63"/>
      <c r="I423" s="63"/>
      <c r="J423" s="11"/>
      <c r="K423" s="33"/>
    </row>
    <row r="424" spans="1:11" ht="12.75">
      <c r="A424" s="34"/>
      <c r="B424" s="44"/>
      <c r="C424" s="33"/>
      <c r="D424" s="36">
        <v>2017</v>
      </c>
      <c r="E424" s="63">
        <f>G424+H424+I424</f>
        <v>0</v>
      </c>
      <c r="F424" s="62">
        <f t="shared" si="38"/>
        <v>0</v>
      </c>
      <c r="G424" s="63"/>
      <c r="H424" s="63"/>
      <c r="I424" s="63"/>
      <c r="J424" s="11"/>
      <c r="K424" s="33"/>
    </row>
    <row r="425" spans="1:11" ht="12.75">
      <c r="A425" s="34"/>
      <c r="B425" s="44" t="s">
        <v>258</v>
      </c>
      <c r="C425" s="33" t="s">
        <v>490</v>
      </c>
      <c r="D425" s="36" t="s">
        <v>394</v>
      </c>
      <c r="E425" s="63">
        <f aca="true" t="shared" si="39" ref="E425:E430">G425+H425+I425</f>
        <v>2100</v>
      </c>
      <c r="F425" s="62">
        <f t="shared" si="38"/>
        <v>100</v>
      </c>
      <c r="G425" s="63">
        <f>G426+G427+G428+G429+G430</f>
        <v>0</v>
      </c>
      <c r="H425" s="63">
        <f>H426+H427+H428+H429+H430</f>
        <v>100</v>
      </c>
      <c r="I425" s="63">
        <f>I426+I427+I428+I429+I430</f>
        <v>2000</v>
      </c>
      <c r="J425" s="11" t="s">
        <v>137</v>
      </c>
      <c r="K425" s="33"/>
    </row>
    <row r="426" spans="1:11" ht="12.75">
      <c r="A426" s="34"/>
      <c r="B426" s="44"/>
      <c r="C426" s="33"/>
      <c r="D426" s="36">
        <v>2013</v>
      </c>
      <c r="E426" s="63">
        <f t="shared" si="39"/>
        <v>0</v>
      </c>
      <c r="F426" s="62">
        <f t="shared" si="38"/>
        <v>0</v>
      </c>
      <c r="G426" s="63"/>
      <c r="H426" s="63"/>
      <c r="I426" s="63"/>
      <c r="J426" s="11"/>
      <c r="K426" s="33"/>
    </row>
    <row r="427" spans="1:11" ht="12.75">
      <c r="A427" s="34"/>
      <c r="B427" s="44"/>
      <c r="C427" s="33"/>
      <c r="D427" s="36">
        <v>2014</v>
      </c>
      <c r="E427" s="63">
        <f t="shared" si="39"/>
        <v>0</v>
      </c>
      <c r="F427" s="62">
        <f t="shared" si="38"/>
        <v>0</v>
      </c>
      <c r="G427" s="63"/>
      <c r="H427" s="63"/>
      <c r="I427" s="63"/>
      <c r="J427" s="11"/>
      <c r="K427" s="33"/>
    </row>
    <row r="428" spans="1:11" ht="12.75">
      <c r="A428" s="34"/>
      <c r="B428" s="44"/>
      <c r="C428" s="33"/>
      <c r="D428" s="36">
        <v>2015</v>
      </c>
      <c r="E428" s="63">
        <f t="shared" si="39"/>
        <v>0</v>
      </c>
      <c r="F428" s="62">
        <f t="shared" si="38"/>
        <v>0</v>
      </c>
      <c r="G428" s="63"/>
      <c r="H428" s="63"/>
      <c r="I428" s="63"/>
      <c r="J428" s="11"/>
      <c r="K428" s="33"/>
    </row>
    <row r="429" spans="1:11" ht="12.75">
      <c r="A429" s="34"/>
      <c r="B429" s="44"/>
      <c r="C429" s="33"/>
      <c r="D429" s="36">
        <v>2016</v>
      </c>
      <c r="E429" s="63">
        <f t="shared" si="39"/>
        <v>2100</v>
      </c>
      <c r="F429" s="62">
        <f t="shared" si="38"/>
        <v>100</v>
      </c>
      <c r="G429" s="63"/>
      <c r="H429" s="63">
        <v>100</v>
      </c>
      <c r="I429" s="63">
        <v>2000</v>
      </c>
      <c r="J429" s="11"/>
      <c r="K429" s="33"/>
    </row>
    <row r="430" spans="1:11" ht="12.75">
      <c r="A430" s="34"/>
      <c r="B430" s="44"/>
      <c r="C430" s="33"/>
      <c r="D430" s="36">
        <v>2017</v>
      </c>
      <c r="E430" s="63">
        <f t="shared" si="39"/>
        <v>0</v>
      </c>
      <c r="F430" s="62">
        <f t="shared" si="38"/>
        <v>0</v>
      </c>
      <c r="G430" s="63"/>
      <c r="H430" s="63"/>
      <c r="I430" s="63"/>
      <c r="J430" s="11"/>
      <c r="K430" s="33"/>
    </row>
    <row r="431" spans="1:11" ht="15" customHeight="1">
      <c r="A431" s="64" t="s">
        <v>266</v>
      </c>
      <c r="B431" s="47" t="s">
        <v>267</v>
      </c>
      <c r="C431" s="33" t="s">
        <v>432</v>
      </c>
      <c r="D431" s="36" t="s">
        <v>394</v>
      </c>
      <c r="E431" s="63">
        <f>E432+E433+E434+E435+E436</f>
        <v>20500</v>
      </c>
      <c r="F431" s="63">
        <f>F432+F433+F434+F435+F436</f>
        <v>15500</v>
      </c>
      <c r="G431" s="63">
        <f>G432+G433+G434+G435+G436</f>
        <v>0</v>
      </c>
      <c r="H431" s="63">
        <f>H432+H433+H434+H435+H436</f>
        <v>0</v>
      </c>
      <c r="I431" s="63">
        <f>I432+I433+I434+I435+I436</f>
        <v>5000</v>
      </c>
      <c r="J431" s="65" t="s">
        <v>143</v>
      </c>
      <c r="K431" s="66"/>
    </row>
    <row r="432" spans="1:11" ht="15" customHeight="1">
      <c r="A432" s="67"/>
      <c r="B432" s="48"/>
      <c r="C432" s="33"/>
      <c r="D432" s="36">
        <v>2013</v>
      </c>
      <c r="E432" s="63"/>
      <c r="F432" s="62"/>
      <c r="G432" s="63"/>
      <c r="H432" s="63"/>
      <c r="I432" s="63"/>
      <c r="J432" s="65"/>
      <c r="K432" s="68"/>
    </row>
    <row r="433" spans="1:11" ht="15" customHeight="1">
      <c r="A433" s="67"/>
      <c r="B433" s="48"/>
      <c r="C433" s="33"/>
      <c r="D433" s="36">
        <v>2014</v>
      </c>
      <c r="E433" s="63"/>
      <c r="F433" s="62"/>
      <c r="G433" s="63"/>
      <c r="H433" s="63"/>
      <c r="I433" s="63"/>
      <c r="J433" s="65"/>
      <c r="K433" s="68"/>
    </row>
    <row r="434" spans="1:11" ht="15" customHeight="1">
      <c r="A434" s="67"/>
      <c r="B434" s="48"/>
      <c r="C434" s="33"/>
      <c r="D434" s="36">
        <v>2015</v>
      </c>
      <c r="E434" s="63"/>
      <c r="F434" s="62"/>
      <c r="G434" s="63"/>
      <c r="H434" s="63"/>
      <c r="I434" s="63"/>
      <c r="J434" s="65"/>
      <c r="K434" s="68"/>
    </row>
    <row r="435" spans="1:11" ht="15" customHeight="1">
      <c r="A435" s="67"/>
      <c r="B435" s="48"/>
      <c r="C435" s="33"/>
      <c r="D435" s="36">
        <v>2016</v>
      </c>
      <c r="E435" s="63">
        <v>500</v>
      </c>
      <c r="F435" s="62">
        <v>500</v>
      </c>
      <c r="G435" s="63"/>
      <c r="H435" s="63"/>
      <c r="I435" s="63"/>
      <c r="J435" s="65"/>
      <c r="K435" s="68"/>
    </row>
    <row r="436" spans="1:11" ht="15" customHeight="1">
      <c r="A436" s="69"/>
      <c r="B436" s="49"/>
      <c r="C436" s="33"/>
      <c r="D436" s="36">
        <v>2017</v>
      </c>
      <c r="E436" s="63">
        <v>20000</v>
      </c>
      <c r="F436" s="62">
        <v>15000</v>
      </c>
      <c r="G436" s="63"/>
      <c r="H436" s="63"/>
      <c r="I436" s="63">
        <v>5000</v>
      </c>
      <c r="J436" s="65"/>
      <c r="K436" s="70"/>
    </row>
    <row r="437" spans="1:11" ht="19.5" customHeight="1">
      <c r="A437" s="38">
        <v>3</v>
      </c>
      <c r="B437" s="44" t="s">
        <v>257</v>
      </c>
      <c r="C437" s="33" t="s">
        <v>438</v>
      </c>
      <c r="D437" s="36" t="s">
        <v>394</v>
      </c>
      <c r="E437" s="63">
        <f>G437+H437+I437</f>
        <v>7200</v>
      </c>
      <c r="F437" s="62">
        <f t="shared" si="38"/>
        <v>7200</v>
      </c>
      <c r="G437" s="63">
        <f>G438+G439+G440+G441+G442</f>
        <v>3600</v>
      </c>
      <c r="H437" s="63">
        <f>H438+H439+H440+H441+H442</f>
        <v>3600</v>
      </c>
      <c r="I437" s="63">
        <f>I438+I439+I440+I441+I442</f>
        <v>0</v>
      </c>
      <c r="J437" s="11" t="s">
        <v>476</v>
      </c>
      <c r="K437" s="38" t="s">
        <v>473</v>
      </c>
    </row>
    <row r="438" spans="1:11" ht="13.5" customHeight="1">
      <c r="A438" s="38"/>
      <c r="B438" s="44"/>
      <c r="C438" s="33"/>
      <c r="D438" s="36">
        <v>2013</v>
      </c>
      <c r="E438" s="63"/>
      <c r="F438" s="62">
        <f t="shared" si="38"/>
        <v>0</v>
      </c>
      <c r="G438" s="63"/>
      <c r="H438" s="63"/>
      <c r="I438" s="63"/>
      <c r="J438" s="11"/>
      <c r="K438" s="38"/>
    </row>
    <row r="439" spans="1:11" ht="13.5" customHeight="1">
      <c r="A439" s="38"/>
      <c r="B439" s="44"/>
      <c r="C439" s="33"/>
      <c r="D439" s="36">
        <v>2014</v>
      </c>
      <c r="E439" s="63"/>
      <c r="F439" s="62">
        <f t="shared" si="38"/>
        <v>0</v>
      </c>
      <c r="G439" s="63"/>
      <c r="H439" s="63"/>
      <c r="I439" s="63"/>
      <c r="J439" s="11"/>
      <c r="K439" s="38"/>
    </row>
    <row r="440" spans="1:11" ht="13.5" customHeight="1">
      <c r="A440" s="38"/>
      <c r="B440" s="44"/>
      <c r="C440" s="33"/>
      <c r="D440" s="36">
        <v>2015</v>
      </c>
      <c r="E440" s="63">
        <v>3600</v>
      </c>
      <c r="F440" s="62">
        <f t="shared" si="38"/>
        <v>3600</v>
      </c>
      <c r="G440" s="63">
        <v>1800</v>
      </c>
      <c r="H440" s="63">
        <v>1800</v>
      </c>
      <c r="I440" s="63"/>
      <c r="J440" s="11"/>
      <c r="K440" s="38"/>
    </row>
    <row r="441" spans="1:11" ht="13.5" customHeight="1">
      <c r="A441" s="38"/>
      <c r="B441" s="44"/>
      <c r="C441" s="33"/>
      <c r="D441" s="36">
        <v>2016</v>
      </c>
      <c r="E441" s="63">
        <v>3600</v>
      </c>
      <c r="F441" s="62">
        <f t="shared" si="38"/>
        <v>3600</v>
      </c>
      <c r="G441" s="63">
        <v>1800</v>
      </c>
      <c r="H441" s="63">
        <v>1800</v>
      </c>
      <c r="I441" s="63"/>
      <c r="J441" s="11"/>
      <c r="K441" s="38"/>
    </row>
    <row r="442" spans="1:11" ht="13.5" customHeight="1">
      <c r="A442" s="38"/>
      <c r="B442" s="44"/>
      <c r="C442" s="33"/>
      <c r="D442" s="36">
        <v>2017</v>
      </c>
      <c r="E442" s="63"/>
      <c r="F442" s="62">
        <f t="shared" si="38"/>
        <v>0</v>
      </c>
      <c r="G442" s="63"/>
      <c r="H442" s="63"/>
      <c r="I442" s="63"/>
      <c r="J442" s="11"/>
      <c r="K442" s="38"/>
    </row>
    <row r="443" spans="1:11" ht="13.5" customHeight="1">
      <c r="A443" s="38">
        <v>4</v>
      </c>
      <c r="B443" s="71" t="s">
        <v>492</v>
      </c>
      <c r="C443" s="33" t="s">
        <v>490</v>
      </c>
      <c r="D443" s="36" t="s">
        <v>394</v>
      </c>
      <c r="E443" s="63">
        <f>G443+H443+I443</f>
        <v>3500</v>
      </c>
      <c r="F443" s="62">
        <f t="shared" si="38"/>
        <v>3500</v>
      </c>
      <c r="G443" s="63">
        <f>G445+G446+G447+G448+G444</f>
        <v>1750</v>
      </c>
      <c r="H443" s="63">
        <f>H445+H446+H447+H448+H444</f>
        <v>1750</v>
      </c>
      <c r="I443" s="63">
        <f>I445+I446+I447+I448+I444</f>
        <v>0</v>
      </c>
      <c r="J443" s="38" t="s">
        <v>491</v>
      </c>
      <c r="K443" s="38"/>
    </row>
    <row r="444" spans="1:11" ht="12.75">
      <c r="A444" s="38"/>
      <c r="B444" s="71"/>
      <c r="C444" s="33"/>
      <c r="D444" s="36">
        <v>2013</v>
      </c>
      <c r="E444" s="63">
        <f>G444+H444+I444</f>
        <v>0</v>
      </c>
      <c r="F444" s="62">
        <f t="shared" si="38"/>
        <v>0</v>
      </c>
      <c r="G444" s="63"/>
      <c r="H444" s="63"/>
      <c r="I444" s="63"/>
      <c r="J444" s="38"/>
      <c r="K444" s="38"/>
    </row>
    <row r="445" spans="1:11" ht="12.75">
      <c r="A445" s="38"/>
      <c r="B445" s="71"/>
      <c r="C445" s="33"/>
      <c r="D445" s="36">
        <v>2014</v>
      </c>
      <c r="E445" s="63">
        <f>G445+H445+I445</f>
        <v>0</v>
      </c>
      <c r="F445" s="62">
        <f t="shared" si="38"/>
        <v>0</v>
      </c>
      <c r="G445" s="63"/>
      <c r="H445" s="63"/>
      <c r="I445" s="63"/>
      <c r="J445" s="38"/>
      <c r="K445" s="38"/>
    </row>
    <row r="446" spans="1:11" ht="12.75">
      <c r="A446" s="38"/>
      <c r="B446" s="71"/>
      <c r="C446" s="33"/>
      <c r="D446" s="36">
        <v>2015</v>
      </c>
      <c r="E446" s="63">
        <f>G446+H446+I446</f>
        <v>0</v>
      </c>
      <c r="F446" s="62">
        <f t="shared" si="38"/>
        <v>0</v>
      </c>
      <c r="G446" s="63"/>
      <c r="H446" s="63"/>
      <c r="I446" s="63"/>
      <c r="J446" s="38"/>
      <c r="K446" s="38"/>
    </row>
    <row r="447" spans="1:11" ht="12.75">
      <c r="A447" s="38"/>
      <c r="B447" s="71"/>
      <c r="C447" s="33"/>
      <c r="D447" s="36">
        <v>2016</v>
      </c>
      <c r="E447" s="63">
        <f>G447+H447+I447</f>
        <v>0</v>
      </c>
      <c r="F447" s="62">
        <f t="shared" si="38"/>
        <v>0</v>
      </c>
      <c r="G447" s="63"/>
      <c r="H447" s="63"/>
      <c r="I447" s="63"/>
      <c r="J447" s="38"/>
      <c r="K447" s="38"/>
    </row>
    <row r="448" spans="1:11" ht="12.75">
      <c r="A448" s="38"/>
      <c r="B448" s="71"/>
      <c r="C448" s="33"/>
      <c r="D448" s="36">
        <v>2017</v>
      </c>
      <c r="E448" s="63">
        <f>G448+H448</f>
        <v>3500</v>
      </c>
      <c r="F448" s="62">
        <f t="shared" si="38"/>
        <v>3500</v>
      </c>
      <c r="G448" s="63">
        <v>1750</v>
      </c>
      <c r="H448" s="63">
        <v>1750</v>
      </c>
      <c r="I448" s="63"/>
      <c r="J448" s="38"/>
      <c r="K448" s="38"/>
    </row>
    <row r="449" spans="1:11" ht="20.25" customHeight="1" hidden="1" thickBot="1">
      <c r="A449" s="38" t="s">
        <v>398</v>
      </c>
      <c r="B449" s="71"/>
      <c r="C449" s="33"/>
      <c r="D449" s="36" t="s">
        <v>394</v>
      </c>
      <c r="E449" s="63">
        <f>E450+E451+E452+E453+E454</f>
        <v>0</v>
      </c>
      <c r="F449" s="62">
        <f t="shared" si="38"/>
        <v>0</v>
      </c>
      <c r="G449" s="63">
        <f>G450+G451+G452+G453+G454</f>
        <v>0</v>
      </c>
      <c r="H449" s="63">
        <f>H450+H451+H452+H453+H454</f>
        <v>0</v>
      </c>
      <c r="I449" s="63">
        <f>I450+I451+I452+I453+I454</f>
        <v>0</v>
      </c>
      <c r="J449" s="38"/>
      <c r="K449" s="38" t="s">
        <v>473</v>
      </c>
    </row>
    <row r="450" spans="1:11" ht="12.75" hidden="1">
      <c r="A450" s="38"/>
      <c r="B450" s="71"/>
      <c r="C450" s="33"/>
      <c r="D450" s="36">
        <v>2013</v>
      </c>
      <c r="E450" s="63"/>
      <c r="F450" s="62">
        <f t="shared" si="38"/>
        <v>0</v>
      </c>
      <c r="G450" s="63"/>
      <c r="H450" s="63"/>
      <c r="I450" s="63"/>
      <c r="J450" s="38"/>
      <c r="K450" s="38"/>
    </row>
    <row r="451" spans="1:11" ht="12.75" hidden="1">
      <c r="A451" s="38"/>
      <c r="B451" s="71"/>
      <c r="C451" s="33"/>
      <c r="D451" s="36">
        <v>2014</v>
      </c>
      <c r="E451" s="63"/>
      <c r="F451" s="62">
        <f t="shared" si="38"/>
        <v>0</v>
      </c>
      <c r="G451" s="63"/>
      <c r="H451" s="63"/>
      <c r="I451" s="63"/>
      <c r="J451" s="38"/>
      <c r="K451" s="38"/>
    </row>
    <row r="452" spans="1:11" ht="12.75" hidden="1">
      <c r="A452" s="38"/>
      <c r="B452" s="71"/>
      <c r="C452" s="33"/>
      <c r="D452" s="36">
        <v>2015</v>
      </c>
      <c r="E452" s="63"/>
      <c r="F452" s="62">
        <f t="shared" si="38"/>
        <v>0</v>
      </c>
      <c r="G452" s="63"/>
      <c r="H452" s="63"/>
      <c r="I452" s="63"/>
      <c r="J452" s="38"/>
      <c r="K452" s="38"/>
    </row>
    <row r="453" spans="1:11" ht="12.75" hidden="1">
      <c r="A453" s="38"/>
      <c r="B453" s="71"/>
      <c r="C453" s="33"/>
      <c r="D453" s="36">
        <v>2016</v>
      </c>
      <c r="E453" s="63"/>
      <c r="F453" s="62">
        <f t="shared" si="38"/>
        <v>0</v>
      </c>
      <c r="G453" s="63"/>
      <c r="H453" s="63"/>
      <c r="I453" s="63"/>
      <c r="J453" s="38"/>
      <c r="K453" s="38"/>
    </row>
    <row r="454" spans="1:11" ht="12.75" hidden="1">
      <c r="A454" s="38"/>
      <c r="B454" s="71"/>
      <c r="C454" s="33"/>
      <c r="D454" s="36">
        <v>2017</v>
      </c>
      <c r="E454" s="63"/>
      <c r="F454" s="62">
        <f t="shared" si="38"/>
        <v>0</v>
      </c>
      <c r="G454" s="63"/>
      <c r="H454" s="63"/>
      <c r="I454" s="63"/>
      <c r="J454" s="38"/>
      <c r="K454" s="38"/>
    </row>
    <row r="455" spans="1:11" ht="18.75">
      <c r="A455" s="29" t="s">
        <v>408</v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</row>
    <row r="456" spans="1:11" ht="12.75">
      <c r="A456" s="29"/>
      <c r="B456" s="61" t="s">
        <v>182</v>
      </c>
      <c r="C456" s="29"/>
      <c r="D456" s="12" t="s">
        <v>394</v>
      </c>
      <c r="E456" s="31">
        <f>E468+E474+E480+E486+E570+E576+E492+E498+E504+E510+E516+E522+E528+E534+E540+E552+E558+E564+E546+E462</f>
        <v>285262</v>
      </c>
      <c r="F456" s="31">
        <f>G456+H456</f>
        <v>255262</v>
      </c>
      <c r="G456" s="31">
        <f>G468+G474+G480+G486+G570+G576+G492+G498+G504+G510+G516+G522+G528+G534+G540+G552+G558+G564+G546+G462</f>
        <v>223472</v>
      </c>
      <c r="H456" s="31">
        <f>H468+H474+H480+H486+H570+H576+H492+H498+H504+H510+H516+H522+H528+H534+H540+H552+H558+H564+H546+H462</f>
        <v>31790</v>
      </c>
      <c r="I456" s="31">
        <f>I468+I474+I480+I486+I570+I576+I492+I498+I504+I510+I516+I522+I528+I534+I540+I552+I558+I564+I546+I462</f>
        <v>30000</v>
      </c>
      <c r="J456" s="29"/>
      <c r="K456" s="29"/>
    </row>
    <row r="457" spans="1:11" ht="12.75">
      <c r="A457" s="29"/>
      <c r="B457" s="61"/>
      <c r="C457" s="29"/>
      <c r="D457" s="12">
        <v>2013</v>
      </c>
      <c r="E457" s="31">
        <f aca="true" t="shared" si="40" ref="E457:I461">E469+E475+E481+E487+E571+E577+E493+E499+E505+E511+E517+E523+E529+E535+E541+E553+E559+E565+E547</f>
        <v>1479</v>
      </c>
      <c r="F457" s="31">
        <f aca="true" t="shared" si="41" ref="F457:F520">G457+H457</f>
        <v>1479</v>
      </c>
      <c r="G457" s="31">
        <f t="shared" si="40"/>
        <v>0</v>
      </c>
      <c r="H457" s="31">
        <f t="shared" si="40"/>
        <v>1479</v>
      </c>
      <c r="I457" s="31">
        <f t="shared" si="40"/>
        <v>0</v>
      </c>
      <c r="J457" s="29"/>
      <c r="K457" s="29"/>
    </row>
    <row r="458" spans="1:11" ht="12.75">
      <c r="A458" s="29"/>
      <c r="B458" s="61"/>
      <c r="C458" s="29"/>
      <c r="D458" s="12">
        <v>2014</v>
      </c>
      <c r="E458" s="31">
        <f t="shared" si="40"/>
        <v>72249</v>
      </c>
      <c r="F458" s="31">
        <f t="shared" si="41"/>
        <v>42249</v>
      </c>
      <c r="G458" s="31">
        <f t="shared" si="40"/>
        <v>37100</v>
      </c>
      <c r="H458" s="31">
        <f t="shared" si="40"/>
        <v>5149</v>
      </c>
      <c r="I458" s="31">
        <f t="shared" si="40"/>
        <v>30000</v>
      </c>
      <c r="J458" s="29"/>
      <c r="K458" s="29"/>
    </row>
    <row r="459" spans="1:11" ht="12.75">
      <c r="A459" s="29"/>
      <c r="B459" s="61"/>
      <c r="C459" s="29"/>
      <c r="D459" s="12">
        <v>2015</v>
      </c>
      <c r="E459" s="31">
        <f t="shared" si="40"/>
        <v>65009</v>
      </c>
      <c r="F459" s="31">
        <f t="shared" si="41"/>
        <v>65009</v>
      </c>
      <c r="G459" s="31">
        <f t="shared" si="40"/>
        <v>58374</v>
      </c>
      <c r="H459" s="31">
        <f t="shared" si="40"/>
        <v>6635</v>
      </c>
      <c r="I459" s="31">
        <f t="shared" si="40"/>
        <v>0</v>
      </c>
      <c r="J459" s="29"/>
      <c r="K459" s="29"/>
    </row>
    <row r="460" spans="1:11" ht="12.75">
      <c r="A460" s="29"/>
      <c r="B460" s="61"/>
      <c r="C460" s="29"/>
      <c r="D460" s="12">
        <v>2016</v>
      </c>
      <c r="E460" s="31">
        <f t="shared" si="40"/>
        <v>102410</v>
      </c>
      <c r="F460" s="31">
        <f t="shared" si="41"/>
        <v>102410</v>
      </c>
      <c r="G460" s="31">
        <f t="shared" si="40"/>
        <v>90234</v>
      </c>
      <c r="H460" s="31">
        <f t="shared" si="40"/>
        <v>12176</v>
      </c>
      <c r="I460" s="31">
        <f t="shared" si="40"/>
        <v>0</v>
      </c>
      <c r="J460" s="29"/>
      <c r="K460" s="29"/>
    </row>
    <row r="461" spans="1:11" ht="12.75">
      <c r="A461" s="29"/>
      <c r="B461" s="61"/>
      <c r="C461" s="29"/>
      <c r="D461" s="12">
        <v>2017</v>
      </c>
      <c r="E461" s="31">
        <f t="shared" si="40"/>
        <v>24115</v>
      </c>
      <c r="F461" s="31">
        <f t="shared" si="41"/>
        <v>24115</v>
      </c>
      <c r="G461" s="31">
        <f t="shared" si="40"/>
        <v>19764</v>
      </c>
      <c r="H461" s="31">
        <f t="shared" si="40"/>
        <v>4351</v>
      </c>
      <c r="I461" s="31">
        <f t="shared" si="40"/>
        <v>0</v>
      </c>
      <c r="J461" s="29"/>
      <c r="K461" s="29"/>
    </row>
    <row r="462" spans="1:11" ht="12.75">
      <c r="A462" s="29">
        <v>1</v>
      </c>
      <c r="B462" s="72" t="s">
        <v>295</v>
      </c>
      <c r="C462" s="33" t="s">
        <v>438</v>
      </c>
      <c r="D462" s="36" t="s">
        <v>394</v>
      </c>
      <c r="E462" s="37">
        <f>E463+E464+E465+E466+E467</f>
        <v>20000</v>
      </c>
      <c r="F462" s="31">
        <f t="shared" si="41"/>
        <v>20000</v>
      </c>
      <c r="G462" s="37">
        <f>G463+G464+G465+G466+G467</f>
        <v>18000</v>
      </c>
      <c r="H462" s="37">
        <f>H463+H464+H465+H466+H467</f>
        <v>2000</v>
      </c>
      <c r="I462" s="37">
        <f>I463+I464+I465+I466+I467</f>
        <v>0</v>
      </c>
      <c r="J462" s="65" t="s">
        <v>476</v>
      </c>
      <c r="K462" s="33" t="s">
        <v>298</v>
      </c>
    </row>
    <row r="463" spans="1:11" ht="12.75">
      <c r="A463" s="29"/>
      <c r="B463" s="72"/>
      <c r="C463" s="33"/>
      <c r="D463" s="36">
        <v>2013</v>
      </c>
      <c r="E463" s="37"/>
      <c r="F463" s="31">
        <f t="shared" si="41"/>
        <v>0</v>
      </c>
      <c r="G463" s="37"/>
      <c r="H463" s="37"/>
      <c r="I463" s="37"/>
      <c r="J463" s="65"/>
      <c r="K463" s="46"/>
    </row>
    <row r="464" spans="1:11" ht="12.75">
      <c r="A464" s="29"/>
      <c r="B464" s="72"/>
      <c r="C464" s="33"/>
      <c r="D464" s="36">
        <v>2014</v>
      </c>
      <c r="E464" s="37">
        <f>G464+H464</f>
        <v>20000</v>
      </c>
      <c r="F464" s="31">
        <f t="shared" si="41"/>
        <v>20000</v>
      </c>
      <c r="G464" s="37">
        <v>18000</v>
      </c>
      <c r="H464" s="37">
        <v>2000</v>
      </c>
      <c r="I464" s="37"/>
      <c r="J464" s="65"/>
      <c r="K464" s="46"/>
    </row>
    <row r="465" spans="1:11" ht="12.75">
      <c r="A465" s="29"/>
      <c r="B465" s="72"/>
      <c r="C465" s="33"/>
      <c r="D465" s="36">
        <v>2015</v>
      </c>
      <c r="E465" s="37"/>
      <c r="F465" s="31">
        <f t="shared" si="41"/>
        <v>0</v>
      </c>
      <c r="G465" s="37"/>
      <c r="H465" s="37"/>
      <c r="I465" s="37"/>
      <c r="J465" s="65"/>
      <c r="K465" s="46"/>
    </row>
    <row r="466" spans="1:11" ht="12.75">
      <c r="A466" s="29"/>
      <c r="B466" s="72"/>
      <c r="C466" s="33"/>
      <c r="D466" s="36">
        <v>2016</v>
      </c>
      <c r="E466" s="37"/>
      <c r="F466" s="31">
        <f t="shared" si="41"/>
        <v>0</v>
      </c>
      <c r="G466" s="37"/>
      <c r="H466" s="37"/>
      <c r="I466" s="37"/>
      <c r="J466" s="65"/>
      <c r="K466" s="46"/>
    </row>
    <row r="467" spans="1:11" ht="12.75">
      <c r="A467" s="29"/>
      <c r="B467" s="72"/>
      <c r="C467" s="33"/>
      <c r="D467" s="36">
        <v>2017</v>
      </c>
      <c r="E467" s="37"/>
      <c r="F467" s="31">
        <f t="shared" si="41"/>
        <v>0</v>
      </c>
      <c r="G467" s="37"/>
      <c r="H467" s="37"/>
      <c r="I467" s="37"/>
      <c r="J467" s="65"/>
      <c r="K467" s="46"/>
    </row>
    <row r="468" spans="1:11" ht="15">
      <c r="A468" s="38">
        <v>2</v>
      </c>
      <c r="B468" s="71" t="s">
        <v>213</v>
      </c>
      <c r="C468" s="33" t="s">
        <v>438</v>
      </c>
      <c r="D468" s="36" t="s">
        <v>394</v>
      </c>
      <c r="E468" s="73">
        <f aca="true" t="shared" si="42" ref="E468:E473">G468+H468+I468</f>
        <v>2000</v>
      </c>
      <c r="F468" s="31">
        <f t="shared" si="41"/>
        <v>0</v>
      </c>
      <c r="G468" s="73">
        <f>G469+G470+G471+G472+G473</f>
        <v>0</v>
      </c>
      <c r="H468" s="73">
        <f>H469+H470+H471+H472+H473</f>
        <v>0</v>
      </c>
      <c r="I468" s="73">
        <f>I469+I470+I471+I472+I473</f>
        <v>2000</v>
      </c>
      <c r="J468" s="65" t="s">
        <v>476</v>
      </c>
      <c r="K468" s="33" t="s">
        <v>299</v>
      </c>
    </row>
    <row r="469" spans="1:11" ht="15">
      <c r="A469" s="38"/>
      <c r="B469" s="71"/>
      <c r="C469" s="33"/>
      <c r="D469" s="36">
        <v>2013</v>
      </c>
      <c r="E469" s="73">
        <f t="shared" si="42"/>
        <v>0</v>
      </c>
      <c r="F469" s="31">
        <f t="shared" si="41"/>
        <v>0</v>
      </c>
      <c r="G469" s="73"/>
      <c r="H469" s="73"/>
      <c r="I469" s="73"/>
      <c r="J469" s="65"/>
      <c r="K469" s="33"/>
    </row>
    <row r="470" spans="1:11" ht="15">
      <c r="A470" s="38"/>
      <c r="B470" s="71"/>
      <c r="C470" s="33"/>
      <c r="D470" s="36">
        <v>2014</v>
      </c>
      <c r="E470" s="73">
        <f t="shared" si="42"/>
        <v>2000</v>
      </c>
      <c r="F470" s="31">
        <f t="shared" si="41"/>
        <v>0</v>
      </c>
      <c r="G470" s="73"/>
      <c r="H470" s="73"/>
      <c r="I470" s="73">
        <v>2000</v>
      </c>
      <c r="J470" s="65"/>
      <c r="K470" s="33"/>
    </row>
    <row r="471" spans="1:11" ht="15">
      <c r="A471" s="38"/>
      <c r="B471" s="71"/>
      <c r="C471" s="33"/>
      <c r="D471" s="36">
        <v>2015</v>
      </c>
      <c r="E471" s="73">
        <f t="shared" si="42"/>
        <v>0</v>
      </c>
      <c r="F471" s="31">
        <f t="shared" si="41"/>
        <v>0</v>
      </c>
      <c r="G471" s="73"/>
      <c r="H471" s="73"/>
      <c r="I471" s="73"/>
      <c r="J471" s="65"/>
      <c r="K471" s="33"/>
    </row>
    <row r="472" spans="1:11" ht="15">
      <c r="A472" s="38"/>
      <c r="B472" s="71"/>
      <c r="C472" s="33"/>
      <c r="D472" s="36">
        <v>2016</v>
      </c>
      <c r="E472" s="73">
        <f t="shared" si="42"/>
        <v>0</v>
      </c>
      <c r="F472" s="31">
        <f t="shared" si="41"/>
        <v>0</v>
      </c>
      <c r="G472" s="73"/>
      <c r="H472" s="73"/>
      <c r="I472" s="73"/>
      <c r="J472" s="65"/>
      <c r="K472" s="33"/>
    </row>
    <row r="473" spans="1:11" ht="15">
      <c r="A473" s="38"/>
      <c r="B473" s="71"/>
      <c r="C473" s="33"/>
      <c r="D473" s="36">
        <v>2017</v>
      </c>
      <c r="E473" s="73">
        <f t="shared" si="42"/>
        <v>0</v>
      </c>
      <c r="F473" s="31">
        <f t="shared" si="41"/>
        <v>0</v>
      </c>
      <c r="G473" s="73"/>
      <c r="H473" s="73"/>
      <c r="I473" s="73"/>
      <c r="J473" s="65"/>
      <c r="K473" s="33"/>
    </row>
    <row r="474" spans="1:11" ht="15">
      <c r="A474" s="38">
        <v>3</v>
      </c>
      <c r="B474" s="71" t="s">
        <v>477</v>
      </c>
      <c r="C474" s="33" t="s">
        <v>438</v>
      </c>
      <c r="D474" s="36" t="s">
        <v>394</v>
      </c>
      <c r="E474" s="73">
        <f aca="true" t="shared" si="43" ref="E474:E491">G474+H474+I474</f>
        <v>1000</v>
      </c>
      <c r="F474" s="31">
        <f t="shared" si="41"/>
        <v>1000</v>
      </c>
      <c r="G474" s="73">
        <f>G475+G476+G477+G478+G479</f>
        <v>0</v>
      </c>
      <c r="H474" s="73">
        <f>H475+H476+H477+H478+H479</f>
        <v>1000</v>
      </c>
      <c r="I474" s="73">
        <f>I475+I476+I477+I478+I479</f>
        <v>0</v>
      </c>
      <c r="J474" s="11" t="s">
        <v>476</v>
      </c>
      <c r="K474" s="33" t="s">
        <v>300</v>
      </c>
    </row>
    <row r="475" spans="1:11" ht="15">
      <c r="A475" s="38"/>
      <c r="B475" s="71"/>
      <c r="C475" s="33"/>
      <c r="D475" s="36">
        <v>2013</v>
      </c>
      <c r="E475" s="73">
        <f t="shared" si="43"/>
        <v>0</v>
      </c>
      <c r="F475" s="31">
        <f t="shared" si="41"/>
        <v>0</v>
      </c>
      <c r="G475" s="73"/>
      <c r="H475" s="73"/>
      <c r="I475" s="73"/>
      <c r="J475" s="11"/>
      <c r="K475" s="33"/>
    </row>
    <row r="476" spans="1:11" ht="15">
      <c r="A476" s="38"/>
      <c r="B476" s="71"/>
      <c r="C476" s="33"/>
      <c r="D476" s="36">
        <v>2014</v>
      </c>
      <c r="E476" s="73">
        <f t="shared" si="43"/>
        <v>1000</v>
      </c>
      <c r="F476" s="31">
        <f t="shared" si="41"/>
        <v>1000</v>
      </c>
      <c r="G476" s="73"/>
      <c r="H476" s="73">
        <v>1000</v>
      </c>
      <c r="I476" s="73"/>
      <c r="J476" s="11"/>
      <c r="K476" s="33"/>
    </row>
    <row r="477" spans="1:11" ht="15">
      <c r="A477" s="38"/>
      <c r="B477" s="71"/>
      <c r="C477" s="33"/>
      <c r="D477" s="36">
        <v>2015</v>
      </c>
      <c r="E477" s="73">
        <f t="shared" si="43"/>
        <v>0</v>
      </c>
      <c r="F477" s="31">
        <f t="shared" si="41"/>
        <v>0</v>
      </c>
      <c r="G477" s="73"/>
      <c r="H477" s="73"/>
      <c r="I477" s="73"/>
      <c r="J477" s="11"/>
      <c r="K477" s="33"/>
    </row>
    <row r="478" spans="1:11" ht="15">
      <c r="A478" s="38"/>
      <c r="B478" s="71"/>
      <c r="C478" s="33"/>
      <c r="D478" s="36">
        <v>2016</v>
      </c>
      <c r="E478" s="73">
        <f t="shared" si="43"/>
        <v>0</v>
      </c>
      <c r="F478" s="31">
        <f t="shared" si="41"/>
        <v>0</v>
      </c>
      <c r="G478" s="73"/>
      <c r="H478" s="73"/>
      <c r="I478" s="73"/>
      <c r="J478" s="11"/>
      <c r="K478" s="33"/>
    </row>
    <row r="479" spans="1:11" ht="15">
      <c r="A479" s="38"/>
      <c r="B479" s="71"/>
      <c r="C479" s="33"/>
      <c r="D479" s="36">
        <v>2017</v>
      </c>
      <c r="E479" s="73">
        <f t="shared" si="43"/>
        <v>0</v>
      </c>
      <c r="F479" s="31">
        <f t="shared" si="41"/>
        <v>0</v>
      </c>
      <c r="G479" s="73"/>
      <c r="H479" s="73"/>
      <c r="I479" s="73"/>
      <c r="J479" s="11"/>
      <c r="K479" s="33"/>
    </row>
    <row r="480" spans="1:11" ht="15">
      <c r="A480" s="38">
        <v>4</v>
      </c>
      <c r="B480" s="71" t="s">
        <v>478</v>
      </c>
      <c r="C480" s="33" t="s">
        <v>438</v>
      </c>
      <c r="D480" s="36" t="s">
        <v>394</v>
      </c>
      <c r="E480" s="73">
        <f t="shared" si="43"/>
        <v>4000</v>
      </c>
      <c r="F480" s="31">
        <f t="shared" si="41"/>
        <v>4000</v>
      </c>
      <c r="G480" s="73">
        <f>G481+G482+G483+G484+G485</f>
        <v>3600</v>
      </c>
      <c r="H480" s="73">
        <f>H481+H482+H483+H484+H485</f>
        <v>400</v>
      </c>
      <c r="I480" s="73">
        <f>I481+I482+I483+I484+I485</f>
        <v>0</v>
      </c>
      <c r="J480" s="11" t="s">
        <v>476</v>
      </c>
      <c r="K480" s="33" t="s">
        <v>301</v>
      </c>
    </row>
    <row r="481" spans="1:11" ht="15">
      <c r="A481" s="38"/>
      <c r="B481" s="71"/>
      <c r="C481" s="33"/>
      <c r="D481" s="36">
        <v>2013</v>
      </c>
      <c r="E481" s="73">
        <f t="shared" si="43"/>
        <v>0</v>
      </c>
      <c r="F481" s="31">
        <f t="shared" si="41"/>
        <v>0</v>
      </c>
      <c r="G481" s="73"/>
      <c r="H481" s="73"/>
      <c r="I481" s="73"/>
      <c r="J481" s="11"/>
      <c r="K481" s="33"/>
    </row>
    <row r="482" spans="1:11" ht="15">
      <c r="A482" s="38"/>
      <c r="B482" s="71"/>
      <c r="C482" s="33"/>
      <c r="D482" s="36">
        <v>2014</v>
      </c>
      <c r="E482" s="73">
        <f t="shared" si="43"/>
        <v>4000</v>
      </c>
      <c r="F482" s="31">
        <f t="shared" si="41"/>
        <v>4000</v>
      </c>
      <c r="G482" s="73">
        <v>3600</v>
      </c>
      <c r="H482" s="73">
        <v>400</v>
      </c>
      <c r="I482" s="73"/>
      <c r="J482" s="11"/>
      <c r="K482" s="33"/>
    </row>
    <row r="483" spans="1:11" ht="15">
      <c r="A483" s="38"/>
      <c r="B483" s="71"/>
      <c r="C483" s="33"/>
      <c r="D483" s="36">
        <v>2015</v>
      </c>
      <c r="E483" s="73">
        <f t="shared" si="43"/>
        <v>0</v>
      </c>
      <c r="F483" s="31">
        <f t="shared" si="41"/>
        <v>0</v>
      </c>
      <c r="G483" s="73"/>
      <c r="H483" s="73"/>
      <c r="I483" s="73"/>
      <c r="J483" s="11"/>
      <c r="K483" s="33"/>
    </row>
    <row r="484" spans="1:11" ht="15">
      <c r="A484" s="38"/>
      <c r="B484" s="71"/>
      <c r="C484" s="33"/>
      <c r="D484" s="36">
        <v>2016</v>
      </c>
      <c r="E484" s="73">
        <f t="shared" si="43"/>
        <v>0</v>
      </c>
      <c r="F484" s="31">
        <f t="shared" si="41"/>
        <v>0</v>
      </c>
      <c r="G484" s="73"/>
      <c r="H484" s="73"/>
      <c r="I484" s="73"/>
      <c r="J484" s="11"/>
      <c r="K484" s="33"/>
    </row>
    <row r="485" spans="1:11" ht="15">
      <c r="A485" s="38"/>
      <c r="B485" s="71"/>
      <c r="C485" s="33"/>
      <c r="D485" s="36">
        <v>2017</v>
      </c>
      <c r="E485" s="73">
        <f t="shared" si="43"/>
        <v>0</v>
      </c>
      <c r="F485" s="31">
        <f t="shared" si="41"/>
        <v>0</v>
      </c>
      <c r="G485" s="73"/>
      <c r="H485" s="73"/>
      <c r="I485" s="73"/>
      <c r="J485" s="11"/>
      <c r="K485" s="33"/>
    </row>
    <row r="486" spans="1:11" ht="15">
      <c r="A486" s="38">
        <v>5</v>
      </c>
      <c r="B486" s="71" t="s">
        <v>498</v>
      </c>
      <c r="C486" s="33" t="s">
        <v>438</v>
      </c>
      <c r="D486" s="36" t="s">
        <v>394</v>
      </c>
      <c r="E486" s="73">
        <f t="shared" si="43"/>
        <v>22000</v>
      </c>
      <c r="F486" s="31">
        <f t="shared" si="41"/>
        <v>22000</v>
      </c>
      <c r="G486" s="73">
        <f>G487+G488+G489+G490+G491</f>
        <v>16200</v>
      </c>
      <c r="H486" s="73">
        <f>H487+H488+H489+H490+H491</f>
        <v>5800</v>
      </c>
      <c r="I486" s="73">
        <f>I487+I488+I489+I490+I491</f>
        <v>0</v>
      </c>
      <c r="J486" s="11" t="s">
        <v>476</v>
      </c>
      <c r="K486" s="33" t="s">
        <v>301</v>
      </c>
    </row>
    <row r="487" spans="1:11" ht="15">
      <c r="A487" s="38"/>
      <c r="B487" s="71"/>
      <c r="C487" s="33"/>
      <c r="D487" s="36">
        <v>2013</v>
      </c>
      <c r="E487" s="73">
        <f t="shared" si="43"/>
        <v>0</v>
      </c>
      <c r="F487" s="31">
        <f t="shared" si="41"/>
        <v>0</v>
      </c>
      <c r="G487" s="73"/>
      <c r="H487" s="73"/>
      <c r="I487" s="73"/>
      <c r="J487" s="11"/>
      <c r="K487" s="33"/>
    </row>
    <row r="488" spans="1:11" ht="15">
      <c r="A488" s="38"/>
      <c r="B488" s="71"/>
      <c r="C488" s="33"/>
      <c r="D488" s="36">
        <v>2014</v>
      </c>
      <c r="E488" s="73">
        <f t="shared" si="43"/>
        <v>0</v>
      </c>
      <c r="F488" s="31">
        <f t="shared" si="41"/>
        <v>0</v>
      </c>
      <c r="G488" s="73"/>
      <c r="H488" s="73"/>
      <c r="I488" s="73"/>
      <c r="J488" s="11"/>
      <c r="K488" s="33"/>
    </row>
    <row r="489" spans="1:11" ht="15">
      <c r="A489" s="38"/>
      <c r="B489" s="71"/>
      <c r="C489" s="33"/>
      <c r="D489" s="36">
        <v>2015</v>
      </c>
      <c r="E489" s="73">
        <f t="shared" si="43"/>
        <v>18000</v>
      </c>
      <c r="F489" s="31">
        <f t="shared" si="41"/>
        <v>18000</v>
      </c>
      <c r="G489" s="73">
        <v>16200</v>
      </c>
      <c r="H489" s="73">
        <v>1800</v>
      </c>
      <c r="I489" s="73"/>
      <c r="J489" s="11"/>
      <c r="K489" s="33"/>
    </row>
    <row r="490" spans="1:11" ht="15">
      <c r="A490" s="38"/>
      <c r="B490" s="71"/>
      <c r="C490" s="33"/>
      <c r="D490" s="36">
        <v>2016</v>
      </c>
      <c r="E490" s="73">
        <f t="shared" si="43"/>
        <v>2000</v>
      </c>
      <c r="F490" s="31">
        <f t="shared" si="41"/>
        <v>2000</v>
      </c>
      <c r="G490" s="73"/>
      <c r="H490" s="73">
        <v>2000</v>
      </c>
      <c r="I490" s="73"/>
      <c r="J490" s="11"/>
      <c r="K490" s="33"/>
    </row>
    <row r="491" spans="1:11" ht="15">
      <c r="A491" s="38"/>
      <c r="B491" s="71"/>
      <c r="C491" s="33"/>
      <c r="D491" s="36">
        <v>2017</v>
      </c>
      <c r="E491" s="73">
        <f t="shared" si="43"/>
        <v>2000</v>
      </c>
      <c r="F491" s="31">
        <f t="shared" si="41"/>
        <v>2000</v>
      </c>
      <c r="G491" s="73"/>
      <c r="H491" s="73">
        <v>2000</v>
      </c>
      <c r="I491" s="73"/>
      <c r="J491" s="11"/>
      <c r="K491" s="33"/>
    </row>
    <row r="492" spans="1:11" ht="15">
      <c r="A492" s="38">
        <v>6</v>
      </c>
      <c r="B492" s="71" t="s">
        <v>190</v>
      </c>
      <c r="C492" s="33" t="s">
        <v>73</v>
      </c>
      <c r="D492" s="36" t="s">
        <v>394</v>
      </c>
      <c r="E492" s="73">
        <f aca="true" t="shared" si="44" ref="E492:E497">G492+H492+I492</f>
        <v>20400</v>
      </c>
      <c r="F492" s="31">
        <f t="shared" si="41"/>
        <v>20400</v>
      </c>
      <c r="G492" s="73">
        <f>G493+G494+G495+G496+G497</f>
        <v>18360</v>
      </c>
      <c r="H492" s="73">
        <f>H493+H494+H495+H496+H497</f>
        <v>2040</v>
      </c>
      <c r="I492" s="73">
        <f>I493+I494+I495+I496+I497</f>
        <v>0</v>
      </c>
      <c r="J492" s="65" t="s">
        <v>151</v>
      </c>
      <c r="K492" s="33" t="s">
        <v>302</v>
      </c>
    </row>
    <row r="493" spans="1:11" ht="15">
      <c r="A493" s="38"/>
      <c r="B493" s="71"/>
      <c r="C493" s="33"/>
      <c r="D493" s="36">
        <v>2013</v>
      </c>
      <c r="E493" s="73">
        <f t="shared" si="44"/>
        <v>0</v>
      </c>
      <c r="F493" s="31">
        <f t="shared" si="41"/>
        <v>0</v>
      </c>
      <c r="G493" s="73"/>
      <c r="H493" s="73"/>
      <c r="I493" s="73"/>
      <c r="J493" s="65"/>
      <c r="K493" s="33"/>
    </row>
    <row r="494" spans="1:11" ht="15">
      <c r="A494" s="38"/>
      <c r="B494" s="71"/>
      <c r="C494" s="33"/>
      <c r="D494" s="36">
        <v>2014</v>
      </c>
      <c r="E494" s="73">
        <f t="shared" si="44"/>
        <v>0</v>
      </c>
      <c r="F494" s="31">
        <f t="shared" si="41"/>
        <v>0</v>
      </c>
      <c r="G494" s="73"/>
      <c r="H494" s="73"/>
      <c r="I494" s="73"/>
      <c r="J494" s="65"/>
      <c r="K494" s="33"/>
    </row>
    <row r="495" spans="1:11" ht="15">
      <c r="A495" s="38"/>
      <c r="B495" s="71"/>
      <c r="C495" s="33"/>
      <c r="D495" s="36">
        <v>2015</v>
      </c>
      <c r="E495" s="73">
        <f t="shared" si="44"/>
        <v>20400</v>
      </c>
      <c r="F495" s="31">
        <f t="shared" si="41"/>
        <v>20400</v>
      </c>
      <c r="G495" s="73">
        <v>18360</v>
      </c>
      <c r="H495" s="73">
        <v>2040</v>
      </c>
      <c r="I495" s="73"/>
      <c r="J495" s="65"/>
      <c r="K495" s="33"/>
    </row>
    <row r="496" spans="1:11" ht="15">
      <c r="A496" s="38"/>
      <c r="B496" s="71"/>
      <c r="C496" s="33"/>
      <c r="D496" s="36">
        <v>2016</v>
      </c>
      <c r="E496" s="73">
        <f t="shared" si="44"/>
        <v>0</v>
      </c>
      <c r="F496" s="31">
        <f t="shared" si="41"/>
        <v>0</v>
      </c>
      <c r="G496" s="73"/>
      <c r="H496" s="73"/>
      <c r="I496" s="73"/>
      <c r="J496" s="65"/>
      <c r="K496" s="33"/>
    </row>
    <row r="497" spans="1:11" ht="15">
      <c r="A497" s="38"/>
      <c r="B497" s="71"/>
      <c r="C497" s="33"/>
      <c r="D497" s="36">
        <v>2017</v>
      </c>
      <c r="E497" s="73">
        <f t="shared" si="44"/>
        <v>0</v>
      </c>
      <c r="F497" s="31">
        <f t="shared" si="41"/>
        <v>0</v>
      </c>
      <c r="G497" s="73"/>
      <c r="H497" s="73"/>
      <c r="I497" s="73"/>
      <c r="J497" s="65"/>
      <c r="K497" s="33"/>
    </row>
    <row r="498" spans="1:11" ht="15">
      <c r="A498" s="38">
        <v>7</v>
      </c>
      <c r="B498" s="71" t="s">
        <v>191</v>
      </c>
      <c r="C498" s="33" t="s">
        <v>432</v>
      </c>
      <c r="D498" s="36" t="s">
        <v>394</v>
      </c>
      <c r="E498" s="73">
        <f aca="true" t="shared" si="45" ref="E498:E503">G498+H498+I498</f>
        <v>15000</v>
      </c>
      <c r="F498" s="31">
        <f t="shared" si="41"/>
        <v>15000</v>
      </c>
      <c r="G498" s="73">
        <f>G499+G500+G501+G502+G503</f>
        <v>13500</v>
      </c>
      <c r="H498" s="73">
        <f>H499+H500+H501+H502+H503</f>
        <v>1500</v>
      </c>
      <c r="I498" s="73">
        <f>I499+I500+I501+I502+I503</f>
        <v>0</v>
      </c>
      <c r="J498" s="65" t="s">
        <v>143</v>
      </c>
      <c r="K498" s="33" t="s">
        <v>303</v>
      </c>
    </row>
    <row r="499" spans="1:11" ht="15">
      <c r="A499" s="38"/>
      <c r="B499" s="71"/>
      <c r="C499" s="33"/>
      <c r="D499" s="36">
        <v>2013</v>
      </c>
      <c r="E499" s="73">
        <f t="shared" si="45"/>
        <v>0</v>
      </c>
      <c r="F499" s="31">
        <f t="shared" si="41"/>
        <v>0</v>
      </c>
      <c r="G499" s="73"/>
      <c r="H499" s="73"/>
      <c r="I499" s="73"/>
      <c r="J499" s="65"/>
      <c r="K499" s="33"/>
    </row>
    <row r="500" spans="1:11" ht="15">
      <c r="A500" s="38"/>
      <c r="B500" s="71"/>
      <c r="C500" s="33"/>
      <c r="D500" s="36">
        <v>2014</v>
      </c>
      <c r="E500" s="73">
        <f t="shared" si="45"/>
        <v>15000</v>
      </c>
      <c r="F500" s="31">
        <f t="shared" si="41"/>
        <v>15000</v>
      </c>
      <c r="G500" s="73">
        <v>13500</v>
      </c>
      <c r="H500" s="73">
        <v>1500</v>
      </c>
      <c r="I500" s="73"/>
      <c r="J500" s="65"/>
      <c r="K500" s="33"/>
    </row>
    <row r="501" spans="1:11" ht="15">
      <c r="A501" s="38"/>
      <c r="B501" s="71"/>
      <c r="C501" s="33"/>
      <c r="D501" s="36">
        <v>2015</v>
      </c>
      <c r="E501" s="73">
        <f t="shared" si="45"/>
        <v>0</v>
      </c>
      <c r="F501" s="31">
        <f t="shared" si="41"/>
        <v>0</v>
      </c>
      <c r="G501" s="73"/>
      <c r="H501" s="73"/>
      <c r="I501" s="73"/>
      <c r="J501" s="65"/>
      <c r="K501" s="33"/>
    </row>
    <row r="502" spans="1:11" ht="15">
      <c r="A502" s="38"/>
      <c r="B502" s="71"/>
      <c r="C502" s="33"/>
      <c r="D502" s="36">
        <v>2016</v>
      </c>
      <c r="E502" s="73">
        <f t="shared" si="45"/>
        <v>0</v>
      </c>
      <c r="F502" s="31">
        <f t="shared" si="41"/>
        <v>0</v>
      </c>
      <c r="G502" s="73"/>
      <c r="H502" s="73"/>
      <c r="I502" s="73"/>
      <c r="J502" s="65"/>
      <c r="K502" s="33"/>
    </row>
    <row r="503" spans="1:11" ht="15">
      <c r="A503" s="38"/>
      <c r="B503" s="71"/>
      <c r="C503" s="33"/>
      <c r="D503" s="36">
        <v>2017</v>
      </c>
      <c r="E503" s="73">
        <f t="shared" si="45"/>
        <v>0</v>
      </c>
      <c r="F503" s="31">
        <f t="shared" si="41"/>
        <v>0</v>
      </c>
      <c r="G503" s="73"/>
      <c r="H503" s="73"/>
      <c r="I503" s="73"/>
      <c r="J503" s="65"/>
      <c r="K503" s="33"/>
    </row>
    <row r="504" spans="1:11" ht="15">
      <c r="A504" s="38">
        <v>8</v>
      </c>
      <c r="B504" s="71" t="s">
        <v>192</v>
      </c>
      <c r="C504" s="33" t="s">
        <v>98</v>
      </c>
      <c r="D504" s="36" t="s">
        <v>394</v>
      </c>
      <c r="E504" s="73">
        <f aca="true" t="shared" si="46" ref="E504:E509">G504+H504+I504</f>
        <v>41000</v>
      </c>
      <c r="F504" s="31">
        <f t="shared" si="41"/>
        <v>41000</v>
      </c>
      <c r="G504" s="73">
        <f>G505+G506+G507+G508+G509</f>
        <v>36900</v>
      </c>
      <c r="H504" s="73">
        <f>H505+H506+H507+H508+H509</f>
        <v>4100</v>
      </c>
      <c r="I504" s="73">
        <f>I505+I506+I507+I508+I509</f>
        <v>0</v>
      </c>
      <c r="J504" s="65" t="s">
        <v>149</v>
      </c>
      <c r="K504" s="33" t="s">
        <v>304</v>
      </c>
    </row>
    <row r="505" spans="1:11" ht="15">
      <c r="A505" s="38"/>
      <c r="B505" s="71"/>
      <c r="C505" s="33"/>
      <c r="D505" s="36">
        <v>2013</v>
      </c>
      <c r="E505" s="73">
        <f t="shared" si="46"/>
        <v>0</v>
      </c>
      <c r="F505" s="31">
        <f t="shared" si="41"/>
        <v>0</v>
      </c>
      <c r="G505" s="73"/>
      <c r="H505" s="73"/>
      <c r="I505" s="73"/>
      <c r="J505" s="65"/>
      <c r="K505" s="33"/>
    </row>
    <row r="506" spans="1:11" ht="15">
      <c r="A506" s="38"/>
      <c r="B506" s="71"/>
      <c r="C506" s="33"/>
      <c r="D506" s="36">
        <v>2014</v>
      </c>
      <c r="E506" s="73">
        <f t="shared" si="46"/>
        <v>0</v>
      </c>
      <c r="F506" s="31">
        <f t="shared" si="41"/>
        <v>0</v>
      </c>
      <c r="G506" s="73"/>
      <c r="H506" s="73"/>
      <c r="I506" s="73"/>
      <c r="J506" s="65"/>
      <c r="K506" s="33"/>
    </row>
    <row r="507" spans="1:11" ht="15">
      <c r="A507" s="38"/>
      <c r="B507" s="71"/>
      <c r="C507" s="33"/>
      <c r="D507" s="36">
        <v>2015</v>
      </c>
      <c r="E507" s="73">
        <f t="shared" si="46"/>
        <v>0</v>
      </c>
      <c r="F507" s="31">
        <f t="shared" si="41"/>
        <v>0</v>
      </c>
      <c r="G507" s="73"/>
      <c r="H507" s="73"/>
      <c r="I507" s="73"/>
      <c r="J507" s="65"/>
      <c r="K507" s="33"/>
    </row>
    <row r="508" spans="1:11" ht="15">
      <c r="A508" s="38"/>
      <c r="B508" s="71"/>
      <c r="C508" s="33"/>
      <c r="D508" s="36">
        <v>2016</v>
      </c>
      <c r="E508" s="73">
        <f t="shared" si="46"/>
        <v>41000</v>
      </c>
      <c r="F508" s="31">
        <f t="shared" si="41"/>
        <v>41000</v>
      </c>
      <c r="G508" s="73">
        <v>36900</v>
      </c>
      <c r="H508" s="73">
        <v>4100</v>
      </c>
      <c r="I508" s="73"/>
      <c r="J508" s="65"/>
      <c r="K508" s="33"/>
    </row>
    <row r="509" spans="1:11" ht="15">
      <c r="A509" s="38"/>
      <c r="B509" s="71"/>
      <c r="C509" s="33"/>
      <c r="D509" s="36">
        <v>2017</v>
      </c>
      <c r="E509" s="73">
        <f t="shared" si="46"/>
        <v>0</v>
      </c>
      <c r="F509" s="31">
        <f t="shared" si="41"/>
        <v>0</v>
      </c>
      <c r="G509" s="73"/>
      <c r="H509" s="73"/>
      <c r="I509" s="73"/>
      <c r="J509" s="65"/>
      <c r="K509" s="33"/>
    </row>
    <row r="510" spans="1:11" ht="15">
      <c r="A510" s="38">
        <v>9</v>
      </c>
      <c r="B510" s="71" t="s">
        <v>193</v>
      </c>
      <c r="C510" s="33" t="s">
        <v>18</v>
      </c>
      <c r="D510" s="36" t="s">
        <v>394</v>
      </c>
      <c r="E510" s="73">
        <f aca="true" t="shared" si="47" ref="E510:E515">G510+H510+I510</f>
        <v>13960</v>
      </c>
      <c r="F510" s="31">
        <f t="shared" si="41"/>
        <v>13960</v>
      </c>
      <c r="G510" s="73">
        <f>G511+G512+G513+G514+G515</f>
        <v>12564</v>
      </c>
      <c r="H510" s="73">
        <f>H511+H512+H513+H514+H515</f>
        <v>1396</v>
      </c>
      <c r="I510" s="73">
        <f>I511+I512+I513+I514+I515</f>
        <v>0</v>
      </c>
      <c r="J510" s="65" t="s">
        <v>147</v>
      </c>
      <c r="K510" s="33" t="s">
        <v>305</v>
      </c>
    </row>
    <row r="511" spans="1:11" ht="15">
      <c r="A511" s="38"/>
      <c r="B511" s="71"/>
      <c r="C511" s="33"/>
      <c r="D511" s="36">
        <v>2013</v>
      </c>
      <c r="E511" s="73">
        <f t="shared" si="47"/>
        <v>0</v>
      </c>
      <c r="F511" s="31">
        <f t="shared" si="41"/>
        <v>0</v>
      </c>
      <c r="G511" s="73"/>
      <c r="H511" s="73"/>
      <c r="I511" s="73"/>
      <c r="J511" s="65"/>
      <c r="K511" s="33"/>
    </row>
    <row r="512" spans="1:11" ht="15">
      <c r="A512" s="38"/>
      <c r="B512" s="71"/>
      <c r="C512" s="33"/>
      <c r="D512" s="36">
        <v>2014</v>
      </c>
      <c r="E512" s="73">
        <f t="shared" si="47"/>
        <v>0</v>
      </c>
      <c r="F512" s="31">
        <f t="shared" si="41"/>
        <v>0</v>
      </c>
      <c r="G512" s="73"/>
      <c r="H512" s="73"/>
      <c r="I512" s="73"/>
      <c r="J512" s="65"/>
      <c r="K512" s="33"/>
    </row>
    <row r="513" spans="1:11" ht="15">
      <c r="A513" s="38"/>
      <c r="B513" s="71"/>
      <c r="C513" s="33"/>
      <c r="D513" s="36">
        <v>2015</v>
      </c>
      <c r="E513" s="73">
        <f t="shared" si="47"/>
        <v>0</v>
      </c>
      <c r="F513" s="31">
        <f t="shared" si="41"/>
        <v>0</v>
      </c>
      <c r="G513" s="73"/>
      <c r="H513" s="73"/>
      <c r="I513" s="73"/>
      <c r="J513" s="65"/>
      <c r="K513" s="33"/>
    </row>
    <row r="514" spans="1:11" ht="15">
      <c r="A514" s="38"/>
      <c r="B514" s="71"/>
      <c r="C514" s="33"/>
      <c r="D514" s="36">
        <v>2016</v>
      </c>
      <c r="E514" s="73">
        <f t="shared" si="47"/>
        <v>0</v>
      </c>
      <c r="F514" s="31">
        <f t="shared" si="41"/>
        <v>0</v>
      </c>
      <c r="G514" s="73"/>
      <c r="H514" s="73"/>
      <c r="I514" s="73"/>
      <c r="J514" s="65"/>
      <c r="K514" s="33"/>
    </row>
    <row r="515" spans="1:11" ht="15">
      <c r="A515" s="38"/>
      <c r="B515" s="71"/>
      <c r="C515" s="33"/>
      <c r="D515" s="36">
        <v>2017</v>
      </c>
      <c r="E515" s="73">
        <f t="shared" si="47"/>
        <v>13960</v>
      </c>
      <c r="F515" s="31">
        <f t="shared" si="41"/>
        <v>13960</v>
      </c>
      <c r="G515" s="73">
        <v>12564</v>
      </c>
      <c r="H515" s="73">
        <v>1396</v>
      </c>
      <c r="I515" s="73"/>
      <c r="J515" s="65"/>
      <c r="K515" s="33"/>
    </row>
    <row r="516" spans="1:11" ht="15">
      <c r="A516" s="38">
        <v>10</v>
      </c>
      <c r="B516" s="71" t="s">
        <v>194</v>
      </c>
      <c r="C516" s="33" t="s">
        <v>195</v>
      </c>
      <c r="D516" s="36" t="s">
        <v>394</v>
      </c>
      <c r="E516" s="73">
        <f aca="true" t="shared" si="48" ref="E516:E521">G516+H516+I516</f>
        <v>16000</v>
      </c>
      <c r="F516" s="31">
        <f t="shared" si="41"/>
        <v>16000</v>
      </c>
      <c r="G516" s="73">
        <f>G517+G518+G519+G520+G521</f>
        <v>14400</v>
      </c>
      <c r="H516" s="73">
        <f>H517+H518+H519+H520+H521</f>
        <v>1600</v>
      </c>
      <c r="I516" s="73">
        <f>I517+I518+I519+I520+I521</f>
        <v>0</v>
      </c>
      <c r="J516" s="65" t="s">
        <v>54</v>
      </c>
      <c r="K516" s="33" t="s">
        <v>306</v>
      </c>
    </row>
    <row r="517" spans="1:11" ht="15">
      <c r="A517" s="38"/>
      <c r="B517" s="71"/>
      <c r="C517" s="33"/>
      <c r="D517" s="36">
        <v>2013</v>
      </c>
      <c r="E517" s="73">
        <f t="shared" si="48"/>
        <v>0</v>
      </c>
      <c r="F517" s="31">
        <f t="shared" si="41"/>
        <v>0</v>
      </c>
      <c r="G517" s="73"/>
      <c r="H517" s="73"/>
      <c r="I517" s="73"/>
      <c r="J517" s="65"/>
      <c r="K517" s="33"/>
    </row>
    <row r="518" spans="1:11" ht="15">
      <c r="A518" s="38"/>
      <c r="B518" s="71"/>
      <c r="C518" s="33"/>
      <c r="D518" s="36">
        <v>2014</v>
      </c>
      <c r="E518" s="73">
        <f t="shared" si="48"/>
        <v>0</v>
      </c>
      <c r="F518" s="31">
        <f t="shared" si="41"/>
        <v>0</v>
      </c>
      <c r="G518" s="73"/>
      <c r="H518" s="73"/>
      <c r="I518" s="73"/>
      <c r="J518" s="65"/>
      <c r="K518" s="33"/>
    </row>
    <row r="519" spans="1:11" ht="15">
      <c r="A519" s="38"/>
      <c r="B519" s="71"/>
      <c r="C519" s="33"/>
      <c r="D519" s="36">
        <v>2015</v>
      </c>
      <c r="E519" s="73">
        <f t="shared" si="48"/>
        <v>0</v>
      </c>
      <c r="F519" s="31">
        <f t="shared" si="41"/>
        <v>0</v>
      </c>
      <c r="G519" s="73"/>
      <c r="H519" s="73"/>
      <c r="I519" s="73"/>
      <c r="J519" s="65"/>
      <c r="K519" s="33"/>
    </row>
    <row r="520" spans="1:11" ht="15">
      <c r="A520" s="38"/>
      <c r="B520" s="71"/>
      <c r="C520" s="33"/>
      <c r="D520" s="36">
        <v>2016</v>
      </c>
      <c r="E520" s="73">
        <f t="shared" si="48"/>
        <v>8000</v>
      </c>
      <c r="F520" s="31">
        <f t="shared" si="41"/>
        <v>8000</v>
      </c>
      <c r="G520" s="73">
        <v>7200</v>
      </c>
      <c r="H520" s="73">
        <v>800</v>
      </c>
      <c r="I520" s="73"/>
      <c r="J520" s="65"/>
      <c r="K520" s="33"/>
    </row>
    <row r="521" spans="1:11" ht="15">
      <c r="A521" s="38"/>
      <c r="B521" s="71"/>
      <c r="C521" s="33"/>
      <c r="D521" s="36">
        <v>2017</v>
      </c>
      <c r="E521" s="73">
        <f t="shared" si="48"/>
        <v>8000</v>
      </c>
      <c r="F521" s="31">
        <f aca="true" t="shared" si="49" ref="F521:F581">G521+H521</f>
        <v>8000</v>
      </c>
      <c r="G521" s="73">
        <v>7200</v>
      </c>
      <c r="H521" s="73">
        <v>800</v>
      </c>
      <c r="I521" s="73"/>
      <c r="J521" s="65"/>
      <c r="K521" s="33"/>
    </row>
    <row r="522" spans="1:11" ht="15.75" customHeight="1">
      <c r="A522" s="38">
        <v>11</v>
      </c>
      <c r="B522" s="71" t="s">
        <v>196</v>
      </c>
      <c r="C522" s="33" t="s">
        <v>79</v>
      </c>
      <c r="D522" s="36" t="s">
        <v>394</v>
      </c>
      <c r="E522" s="73">
        <f aca="true" t="shared" si="50" ref="E522:E527">G522+H522+I522</f>
        <v>20960</v>
      </c>
      <c r="F522" s="31">
        <f t="shared" si="49"/>
        <v>20960</v>
      </c>
      <c r="G522" s="73">
        <f>G523+G524+G525+G526+G527</f>
        <v>18864</v>
      </c>
      <c r="H522" s="73">
        <f>H523+H524+H525+H526+H527</f>
        <v>2096</v>
      </c>
      <c r="I522" s="73">
        <f>I523+I524+I525+I526+I527</f>
        <v>0</v>
      </c>
      <c r="J522" s="65" t="s">
        <v>144</v>
      </c>
      <c r="K522" s="33" t="s">
        <v>307</v>
      </c>
    </row>
    <row r="523" spans="1:11" ht="15">
      <c r="A523" s="38"/>
      <c r="B523" s="74"/>
      <c r="C523" s="75"/>
      <c r="D523" s="36">
        <v>2013</v>
      </c>
      <c r="E523" s="73">
        <f t="shared" si="50"/>
        <v>0</v>
      </c>
      <c r="F523" s="31">
        <f t="shared" si="49"/>
        <v>0</v>
      </c>
      <c r="G523" s="73"/>
      <c r="H523" s="73"/>
      <c r="I523" s="73"/>
      <c r="J523" s="65"/>
      <c r="K523" s="33"/>
    </row>
    <row r="524" spans="1:11" ht="15">
      <c r="A524" s="38"/>
      <c r="B524" s="74"/>
      <c r="C524" s="75"/>
      <c r="D524" s="36">
        <v>2014</v>
      </c>
      <c r="E524" s="73">
        <f t="shared" si="50"/>
        <v>0</v>
      </c>
      <c r="F524" s="31">
        <f t="shared" si="49"/>
        <v>0</v>
      </c>
      <c r="G524" s="73"/>
      <c r="H524" s="73"/>
      <c r="I524" s="73"/>
      <c r="J524" s="65"/>
      <c r="K524" s="33"/>
    </row>
    <row r="525" spans="1:11" ht="15">
      <c r="A525" s="38"/>
      <c r="B525" s="74"/>
      <c r="C525" s="75"/>
      <c r="D525" s="36">
        <v>2015</v>
      </c>
      <c r="E525" s="73">
        <f t="shared" si="50"/>
        <v>0</v>
      </c>
      <c r="F525" s="31">
        <f t="shared" si="49"/>
        <v>0</v>
      </c>
      <c r="G525" s="73"/>
      <c r="H525" s="73"/>
      <c r="I525" s="73"/>
      <c r="J525" s="65"/>
      <c r="K525" s="33"/>
    </row>
    <row r="526" spans="1:11" ht="15">
      <c r="A526" s="38"/>
      <c r="B526" s="74"/>
      <c r="C526" s="75"/>
      <c r="D526" s="36">
        <v>2016</v>
      </c>
      <c r="E526" s="73">
        <f t="shared" si="50"/>
        <v>20960</v>
      </c>
      <c r="F526" s="31">
        <f t="shared" si="49"/>
        <v>20960</v>
      </c>
      <c r="G526" s="73">
        <v>18864</v>
      </c>
      <c r="H526" s="73">
        <v>2096</v>
      </c>
      <c r="I526" s="73"/>
      <c r="J526" s="65"/>
      <c r="K526" s="33"/>
    </row>
    <row r="527" spans="1:11" ht="15">
      <c r="A527" s="38"/>
      <c r="B527" s="74"/>
      <c r="C527" s="75"/>
      <c r="D527" s="36">
        <v>2017</v>
      </c>
      <c r="E527" s="73">
        <f t="shared" si="50"/>
        <v>0</v>
      </c>
      <c r="F527" s="31">
        <f t="shared" si="49"/>
        <v>0</v>
      </c>
      <c r="G527" s="73"/>
      <c r="H527" s="73"/>
      <c r="I527" s="73"/>
      <c r="J527" s="65"/>
      <c r="K527" s="33"/>
    </row>
    <row r="528" spans="1:11" ht="15">
      <c r="A528" s="38">
        <v>12</v>
      </c>
      <c r="B528" s="71" t="s">
        <v>197</v>
      </c>
      <c r="C528" s="33" t="s">
        <v>103</v>
      </c>
      <c r="D528" s="36" t="s">
        <v>394</v>
      </c>
      <c r="E528" s="73">
        <f aca="true" t="shared" si="51" ref="E528:E533">G528+H528+I528</f>
        <v>20300</v>
      </c>
      <c r="F528" s="31">
        <f t="shared" si="49"/>
        <v>20300</v>
      </c>
      <c r="G528" s="73">
        <f>G529+G530+G531+G532+G533</f>
        <v>18270</v>
      </c>
      <c r="H528" s="73">
        <f>H529+H530+H531+H532+H533</f>
        <v>2030</v>
      </c>
      <c r="I528" s="73">
        <f>I529+I530+I531+I532+I533</f>
        <v>0</v>
      </c>
      <c r="J528" s="65" t="s">
        <v>164</v>
      </c>
      <c r="K528" s="33" t="s">
        <v>308</v>
      </c>
    </row>
    <row r="529" spans="1:11" ht="15">
      <c r="A529" s="38"/>
      <c r="B529" s="71"/>
      <c r="C529" s="33"/>
      <c r="D529" s="36">
        <v>2013</v>
      </c>
      <c r="E529" s="73">
        <f t="shared" si="51"/>
        <v>0</v>
      </c>
      <c r="F529" s="31">
        <f t="shared" si="49"/>
        <v>0</v>
      </c>
      <c r="G529" s="73"/>
      <c r="H529" s="73"/>
      <c r="I529" s="73"/>
      <c r="J529" s="65"/>
      <c r="K529" s="33"/>
    </row>
    <row r="530" spans="1:11" ht="15">
      <c r="A530" s="38"/>
      <c r="B530" s="71"/>
      <c r="C530" s="33"/>
      <c r="D530" s="36">
        <v>2014</v>
      </c>
      <c r="E530" s="73">
        <f t="shared" si="51"/>
        <v>0</v>
      </c>
      <c r="F530" s="31">
        <f t="shared" si="49"/>
        <v>0</v>
      </c>
      <c r="G530" s="73"/>
      <c r="H530" s="73"/>
      <c r="I530" s="73"/>
      <c r="J530" s="65"/>
      <c r="K530" s="33"/>
    </row>
    <row r="531" spans="1:11" ht="15">
      <c r="A531" s="38"/>
      <c r="B531" s="71"/>
      <c r="C531" s="33"/>
      <c r="D531" s="36">
        <v>2015</v>
      </c>
      <c r="E531" s="73">
        <f t="shared" si="51"/>
        <v>0</v>
      </c>
      <c r="F531" s="31">
        <f t="shared" si="49"/>
        <v>0</v>
      </c>
      <c r="G531" s="73"/>
      <c r="H531" s="73"/>
      <c r="I531" s="73"/>
      <c r="J531" s="65"/>
      <c r="K531" s="33"/>
    </row>
    <row r="532" spans="1:11" ht="15">
      <c r="A532" s="38"/>
      <c r="B532" s="71"/>
      <c r="C532" s="33"/>
      <c r="D532" s="36">
        <v>2016</v>
      </c>
      <c r="E532" s="73">
        <f t="shared" si="51"/>
        <v>20300</v>
      </c>
      <c r="F532" s="31">
        <f t="shared" si="49"/>
        <v>20300</v>
      </c>
      <c r="G532" s="73">
        <v>18270</v>
      </c>
      <c r="H532" s="73">
        <v>2030</v>
      </c>
      <c r="I532" s="73"/>
      <c r="J532" s="65"/>
      <c r="K532" s="33"/>
    </row>
    <row r="533" spans="1:11" ht="15">
      <c r="A533" s="38"/>
      <c r="B533" s="71"/>
      <c r="C533" s="33"/>
      <c r="D533" s="36">
        <v>2017</v>
      </c>
      <c r="E533" s="73">
        <f t="shared" si="51"/>
        <v>0</v>
      </c>
      <c r="F533" s="31">
        <f t="shared" si="49"/>
        <v>0</v>
      </c>
      <c r="G533" s="73"/>
      <c r="H533" s="73"/>
      <c r="I533" s="73"/>
      <c r="J533" s="65"/>
      <c r="K533" s="33"/>
    </row>
    <row r="534" spans="1:11" ht="15">
      <c r="A534" s="38">
        <v>13</v>
      </c>
      <c r="B534" s="71" t="s">
        <v>198</v>
      </c>
      <c r="C534" s="33" t="s">
        <v>7</v>
      </c>
      <c r="D534" s="36" t="s">
        <v>394</v>
      </c>
      <c r="E534" s="73">
        <f aca="true" t="shared" si="52" ref="E534:E539">G534+H534+I534</f>
        <v>5780</v>
      </c>
      <c r="F534" s="31">
        <f t="shared" si="49"/>
        <v>5780</v>
      </c>
      <c r="G534" s="73">
        <f>G535+G536+G537+G538+G539</f>
        <v>5202</v>
      </c>
      <c r="H534" s="73">
        <f>H535+H536+H537+H538+H539</f>
        <v>578</v>
      </c>
      <c r="I534" s="73">
        <f>I535+I536+I537+I538+I539</f>
        <v>0</v>
      </c>
      <c r="J534" s="65" t="s">
        <v>163</v>
      </c>
      <c r="K534" s="33" t="s">
        <v>309</v>
      </c>
    </row>
    <row r="535" spans="1:11" ht="15">
      <c r="A535" s="38"/>
      <c r="B535" s="71"/>
      <c r="C535" s="33"/>
      <c r="D535" s="36">
        <v>2013</v>
      </c>
      <c r="E535" s="73">
        <f t="shared" si="52"/>
        <v>0</v>
      </c>
      <c r="F535" s="31">
        <f t="shared" si="49"/>
        <v>0</v>
      </c>
      <c r="G535" s="73"/>
      <c r="H535" s="73"/>
      <c r="I535" s="73"/>
      <c r="J535" s="65"/>
      <c r="K535" s="33"/>
    </row>
    <row r="536" spans="1:11" ht="15">
      <c r="A536" s="38"/>
      <c r="B536" s="71"/>
      <c r="C536" s="33"/>
      <c r="D536" s="36">
        <v>2014</v>
      </c>
      <c r="E536" s="73">
        <f t="shared" si="52"/>
        <v>0</v>
      </c>
      <c r="F536" s="31">
        <f t="shared" si="49"/>
        <v>0</v>
      </c>
      <c r="G536" s="73"/>
      <c r="H536" s="73"/>
      <c r="I536" s="73"/>
      <c r="J536" s="65"/>
      <c r="K536" s="33"/>
    </row>
    <row r="537" spans="1:11" ht="15">
      <c r="A537" s="38"/>
      <c r="B537" s="71"/>
      <c r="C537" s="33"/>
      <c r="D537" s="36">
        <v>2015</v>
      </c>
      <c r="E537" s="73">
        <f t="shared" si="52"/>
        <v>5780</v>
      </c>
      <c r="F537" s="31">
        <f t="shared" si="49"/>
        <v>5780</v>
      </c>
      <c r="G537" s="73">
        <v>5202</v>
      </c>
      <c r="H537" s="73">
        <v>578</v>
      </c>
      <c r="I537" s="73"/>
      <c r="J537" s="65"/>
      <c r="K537" s="33"/>
    </row>
    <row r="538" spans="1:11" ht="15">
      <c r="A538" s="38"/>
      <c r="B538" s="71"/>
      <c r="C538" s="33"/>
      <c r="D538" s="36">
        <v>2016</v>
      </c>
      <c r="E538" s="73">
        <f t="shared" si="52"/>
        <v>0</v>
      </c>
      <c r="F538" s="31">
        <f t="shared" si="49"/>
        <v>0</v>
      </c>
      <c r="G538" s="73"/>
      <c r="H538" s="73"/>
      <c r="I538" s="73"/>
      <c r="J538" s="65"/>
      <c r="K538" s="33"/>
    </row>
    <row r="539" spans="1:11" ht="15">
      <c r="A539" s="38"/>
      <c r="B539" s="71"/>
      <c r="C539" s="33"/>
      <c r="D539" s="36">
        <v>2017</v>
      </c>
      <c r="E539" s="73">
        <f t="shared" si="52"/>
        <v>0</v>
      </c>
      <c r="F539" s="31">
        <f t="shared" si="49"/>
        <v>0</v>
      </c>
      <c r="G539" s="73"/>
      <c r="H539" s="73"/>
      <c r="I539" s="73"/>
      <c r="J539" s="65"/>
      <c r="K539" s="33"/>
    </row>
    <row r="540" spans="1:11" ht="15">
      <c r="A540" s="38">
        <v>14</v>
      </c>
      <c r="B540" s="71" t="s">
        <v>199</v>
      </c>
      <c r="C540" s="33" t="s">
        <v>209</v>
      </c>
      <c r="D540" s="36" t="s">
        <v>394</v>
      </c>
      <c r="E540" s="73">
        <f aca="true" t="shared" si="53" ref="E540:E545">G540+H540+I540</f>
        <v>8000</v>
      </c>
      <c r="F540" s="31">
        <f t="shared" si="49"/>
        <v>8000</v>
      </c>
      <c r="G540" s="73">
        <f>G541+G542+G543+G544+G545</f>
        <v>7200</v>
      </c>
      <c r="H540" s="73">
        <f>H541+H542+H543+H544+H545</f>
        <v>800</v>
      </c>
      <c r="I540" s="73">
        <f>I541+I542+I543+I544+I545</f>
        <v>0</v>
      </c>
      <c r="J540" s="65" t="s">
        <v>162</v>
      </c>
      <c r="K540" s="33" t="s">
        <v>310</v>
      </c>
    </row>
    <row r="541" spans="1:11" ht="15">
      <c r="A541" s="38"/>
      <c r="B541" s="71"/>
      <c r="C541" s="33"/>
      <c r="D541" s="36">
        <v>2013</v>
      </c>
      <c r="E541" s="73">
        <f t="shared" si="53"/>
        <v>0</v>
      </c>
      <c r="F541" s="31">
        <f t="shared" si="49"/>
        <v>0</v>
      </c>
      <c r="G541" s="73"/>
      <c r="H541" s="73"/>
      <c r="I541" s="73"/>
      <c r="J541" s="65"/>
      <c r="K541" s="33"/>
    </row>
    <row r="542" spans="1:11" ht="15">
      <c r="A542" s="38"/>
      <c r="B542" s="71"/>
      <c r="C542" s="33"/>
      <c r="D542" s="36">
        <v>2014</v>
      </c>
      <c r="E542" s="73">
        <f t="shared" si="53"/>
        <v>0</v>
      </c>
      <c r="F542" s="31">
        <f t="shared" si="49"/>
        <v>0</v>
      </c>
      <c r="G542" s="73"/>
      <c r="H542" s="73"/>
      <c r="I542" s="73"/>
      <c r="J542" s="65"/>
      <c r="K542" s="33"/>
    </row>
    <row r="543" spans="1:11" ht="15">
      <c r="A543" s="38"/>
      <c r="B543" s="71"/>
      <c r="C543" s="33"/>
      <c r="D543" s="36">
        <v>2015</v>
      </c>
      <c r="E543" s="73">
        <f t="shared" si="53"/>
        <v>8000</v>
      </c>
      <c r="F543" s="31">
        <f t="shared" si="49"/>
        <v>8000</v>
      </c>
      <c r="G543" s="73">
        <v>7200</v>
      </c>
      <c r="H543" s="73">
        <v>800</v>
      </c>
      <c r="I543" s="73"/>
      <c r="J543" s="65"/>
      <c r="K543" s="33"/>
    </row>
    <row r="544" spans="1:11" ht="15">
      <c r="A544" s="38"/>
      <c r="B544" s="71"/>
      <c r="C544" s="33"/>
      <c r="D544" s="36">
        <v>2016</v>
      </c>
      <c r="E544" s="73">
        <f t="shared" si="53"/>
        <v>0</v>
      </c>
      <c r="F544" s="31">
        <f t="shared" si="49"/>
        <v>0</v>
      </c>
      <c r="G544" s="73"/>
      <c r="H544" s="73"/>
      <c r="I544" s="73"/>
      <c r="J544" s="65"/>
      <c r="K544" s="33"/>
    </row>
    <row r="545" spans="1:11" ht="15">
      <c r="A545" s="38"/>
      <c r="B545" s="71"/>
      <c r="C545" s="33"/>
      <c r="D545" s="36">
        <v>2017</v>
      </c>
      <c r="E545" s="73">
        <f t="shared" si="53"/>
        <v>0</v>
      </c>
      <c r="F545" s="31">
        <f t="shared" si="49"/>
        <v>0</v>
      </c>
      <c r="G545" s="73"/>
      <c r="H545" s="73"/>
      <c r="I545" s="73"/>
      <c r="J545" s="65"/>
      <c r="K545" s="33"/>
    </row>
    <row r="546" spans="1:11" ht="15">
      <c r="A546" s="38">
        <v>15</v>
      </c>
      <c r="B546" s="71" t="s">
        <v>200</v>
      </c>
      <c r="C546" s="33" t="s">
        <v>440</v>
      </c>
      <c r="D546" s="36" t="s">
        <v>394</v>
      </c>
      <c r="E546" s="73">
        <f aca="true" t="shared" si="54" ref="E546:E551">G546+H546+I546</f>
        <v>12680</v>
      </c>
      <c r="F546" s="31">
        <f t="shared" si="49"/>
        <v>12680</v>
      </c>
      <c r="G546" s="73">
        <f>G547+G548+G549+G550+G551</f>
        <v>11412</v>
      </c>
      <c r="H546" s="73">
        <f>H547+H548+H549+H550+H551</f>
        <v>1268</v>
      </c>
      <c r="I546" s="73">
        <f>I547+I548+I549+I550+I551</f>
        <v>0</v>
      </c>
      <c r="J546" s="65" t="s">
        <v>145</v>
      </c>
      <c r="K546" s="33" t="s">
        <v>311</v>
      </c>
    </row>
    <row r="547" spans="1:11" ht="15">
      <c r="A547" s="38"/>
      <c r="B547" s="71"/>
      <c r="C547" s="33"/>
      <c r="D547" s="36">
        <v>2013</v>
      </c>
      <c r="E547" s="73">
        <f t="shared" si="54"/>
        <v>0</v>
      </c>
      <c r="F547" s="31">
        <f t="shared" si="49"/>
        <v>0</v>
      </c>
      <c r="G547" s="73"/>
      <c r="H547" s="73"/>
      <c r="I547" s="73"/>
      <c r="J547" s="65"/>
      <c r="K547" s="33"/>
    </row>
    <row r="548" spans="1:11" ht="15">
      <c r="A548" s="38"/>
      <c r="B548" s="71"/>
      <c r="C548" s="33"/>
      <c r="D548" s="36">
        <v>2014</v>
      </c>
      <c r="E548" s="73">
        <f t="shared" si="54"/>
        <v>0</v>
      </c>
      <c r="F548" s="31">
        <f t="shared" si="49"/>
        <v>0</v>
      </c>
      <c r="G548" s="73"/>
      <c r="H548" s="73"/>
      <c r="I548" s="73"/>
      <c r="J548" s="65"/>
      <c r="K548" s="33"/>
    </row>
    <row r="549" spans="1:11" ht="15">
      <c r="A549" s="38"/>
      <c r="B549" s="71"/>
      <c r="C549" s="33"/>
      <c r="D549" s="36">
        <v>2015</v>
      </c>
      <c r="E549" s="73">
        <f t="shared" si="54"/>
        <v>12680</v>
      </c>
      <c r="F549" s="31">
        <f t="shared" si="49"/>
        <v>12680</v>
      </c>
      <c r="G549" s="73">
        <v>11412</v>
      </c>
      <c r="H549" s="73">
        <v>1268</v>
      </c>
      <c r="I549" s="73"/>
      <c r="J549" s="65"/>
      <c r="K549" s="33"/>
    </row>
    <row r="550" spans="1:11" ht="15">
      <c r="A550" s="38"/>
      <c r="B550" s="71"/>
      <c r="C550" s="33"/>
      <c r="D550" s="36">
        <v>2016</v>
      </c>
      <c r="E550" s="73">
        <f t="shared" si="54"/>
        <v>0</v>
      </c>
      <c r="F550" s="31">
        <f t="shared" si="49"/>
        <v>0</v>
      </c>
      <c r="G550" s="73"/>
      <c r="H550" s="73"/>
      <c r="I550" s="73"/>
      <c r="J550" s="65"/>
      <c r="K550" s="33"/>
    </row>
    <row r="551" spans="1:11" ht="15">
      <c r="A551" s="38"/>
      <c r="B551" s="71"/>
      <c r="C551" s="33"/>
      <c r="D551" s="36">
        <v>2017</v>
      </c>
      <c r="E551" s="73">
        <f t="shared" si="54"/>
        <v>0</v>
      </c>
      <c r="F551" s="31">
        <f t="shared" si="49"/>
        <v>0</v>
      </c>
      <c r="G551" s="73"/>
      <c r="H551" s="73"/>
      <c r="I551" s="73"/>
      <c r="J551" s="65"/>
      <c r="K551" s="33"/>
    </row>
    <row r="552" spans="1:11" ht="15">
      <c r="A552" s="38">
        <v>16</v>
      </c>
      <c r="B552" s="71" t="s">
        <v>296</v>
      </c>
      <c r="C552" s="33" t="s">
        <v>434</v>
      </c>
      <c r="D552" s="36" t="s">
        <v>394</v>
      </c>
      <c r="E552" s="73">
        <f aca="true" t="shared" si="55" ref="E552:E557">G552+H552+I552</f>
        <v>28000</v>
      </c>
      <c r="F552" s="31">
        <f t="shared" si="49"/>
        <v>0</v>
      </c>
      <c r="G552" s="73">
        <f>G553+G554+G555+G556+G557</f>
        <v>0</v>
      </c>
      <c r="H552" s="73">
        <f>H553+H554+H555+H556+H557</f>
        <v>0</v>
      </c>
      <c r="I552" s="73">
        <f>I553+I554+I555+I556+I557</f>
        <v>28000</v>
      </c>
      <c r="J552" s="65" t="s">
        <v>148</v>
      </c>
      <c r="K552" s="33" t="s">
        <v>312</v>
      </c>
    </row>
    <row r="553" spans="1:11" ht="15">
      <c r="A553" s="38"/>
      <c r="B553" s="71"/>
      <c r="C553" s="33"/>
      <c r="D553" s="36">
        <v>2013</v>
      </c>
      <c r="E553" s="73">
        <f t="shared" si="55"/>
        <v>0</v>
      </c>
      <c r="F553" s="31">
        <f t="shared" si="49"/>
        <v>0</v>
      </c>
      <c r="G553" s="73"/>
      <c r="H553" s="73"/>
      <c r="I553" s="73"/>
      <c r="J553" s="65"/>
      <c r="K553" s="33"/>
    </row>
    <row r="554" spans="1:11" ht="15">
      <c r="A554" s="38"/>
      <c r="B554" s="71"/>
      <c r="C554" s="33"/>
      <c r="D554" s="36">
        <v>2014</v>
      </c>
      <c r="E554" s="73">
        <f t="shared" si="55"/>
        <v>28000</v>
      </c>
      <c r="F554" s="31">
        <f t="shared" si="49"/>
        <v>0</v>
      </c>
      <c r="G554" s="73"/>
      <c r="H554" s="73"/>
      <c r="I554" s="73">
        <v>28000</v>
      </c>
      <c r="J554" s="65"/>
      <c r="K554" s="33"/>
    </row>
    <row r="555" spans="1:11" ht="15">
      <c r="A555" s="38"/>
      <c r="B555" s="71"/>
      <c r="C555" s="33"/>
      <c r="D555" s="36">
        <v>2015</v>
      </c>
      <c r="E555" s="73">
        <f t="shared" si="55"/>
        <v>0</v>
      </c>
      <c r="F555" s="31">
        <f t="shared" si="49"/>
        <v>0</v>
      </c>
      <c r="G555" s="73"/>
      <c r="H555" s="73"/>
      <c r="I555" s="73"/>
      <c r="J555" s="65"/>
      <c r="K555" s="33"/>
    </row>
    <row r="556" spans="1:11" ht="15">
      <c r="A556" s="38"/>
      <c r="B556" s="71"/>
      <c r="C556" s="33"/>
      <c r="D556" s="36">
        <v>2016</v>
      </c>
      <c r="E556" s="73">
        <f t="shared" si="55"/>
        <v>0</v>
      </c>
      <c r="F556" s="31">
        <f t="shared" si="49"/>
        <v>0</v>
      </c>
      <c r="G556" s="73"/>
      <c r="H556" s="73"/>
      <c r="I556" s="73"/>
      <c r="J556" s="65"/>
      <c r="K556" s="33"/>
    </row>
    <row r="557" spans="1:11" ht="15">
      <c r="A557" s="38"/>
      <c r="B557" s="71"/>
      <c r="C557" s="33"/>
      <c r="D557" s="36">
        <v>2017</v>
      </c>
      <c r="E557" s="73">
        <f t="shared" si="55"/>
        <v>0</v>
      </c>
      <c r="F557" s="31">
        <f t="shared" si="49"/>
        <v>0</v>
      </c>
      <c r="G557" s="73"/>
      <c r="H557" s="73"/>
      <c r="I557" s="73"/>
      <c r="J557" s="65"/>
      <c r="K557" s="33"/>
    </row>
    <row r="558" spans="1:11" ht="15.75" customHeight="1">
      <c r="A558" s="38">
        <v>17</v>
      </c>
      <c r="B558" s="44" t="s">
        <v>201</v>
      </c>
      <c r="C558" s="33" t="s">
        <v>202</v>
      </c>
      <c r="D558" s="36" t="s">
        <v>394</v>
      </c>
      <c r="E558" s="73">
        <f aca="true" t="shared" si="56" ref="E558:E563">G558+H558+I558</f>
        <v>11700</v>
      </c>
      <c r="F558" s="31">
        <f t="shared" si="49"/>
        <v>11700</v>
      </c>
      <c r="G558" s="73">
        <f>G559+G560+G561+G562+G563</f>
        <v>10000</v>
      </c>
      <c r="H558" s="73">
        <f>H559+H560+H561+H562+H563</f>
        <v>1700</v>
      </c>
      <c r="I558" s="73">
        <f>I559+I560+I561+I562+I563</f>
        <v>0</v>
      </c>
      <c r="J558" s="65" t="s">
        <v>146</v>
      </c>
      <c r="K558" s="33" t="s">
        <v>313</v>
      </c>
    </row>
    <row r="559" spans="1:11" ht="15">
      <c r="A559" s="38"/>
      <c r="B559" s="44"/>
      <c r="C559" s="33"/>
      <c r="D559" s="36">
        <v>2013</v>
      </c>
      <c r="E559" s="73">
        <f t="shared" si="56"/>
        <v>700</v>
      </c>
      <c r="F559" s="31">
        <f t="shared" si="49"/>
        <v>700</v>
      </c>
      <c r="G559" s="73"/>
      <c r="H559" s="73">
        <v>700</v>
      </c>
      <c r="I559" s="73"/>
      <c r="J559" s="65"/>
      <c r="K559" s="33"/>
    </row>
    <row r="560" spans="1:11" ht="15">
      <c r="A560" s="38"/>
      <c r="B560" s="44"/>
      <c r="C560" s="33"/>
      <c r="D560" s="36">
        <v>2014</v>
      </c>
      <c r="E560" s="73">
        <f t="shared" si="56"/>
        <v>11000</v>
      </c>
      <c r="F560" s="31">
        <f t="shared" si="49"/>
        <v>11000</v>
      </c>
      <c r="G560" s="73">
        <v>10000</v>
      </c>
      <c r="H560" s="73">
        <v>1000</v>
      </c>
      <c r="I560" s="73"/>
      <c r="J560" s="65"/>
      <c r="K560" s="33"/>
    </row>
    <row r="561" spans="1:11" ht="15">
      <c r="A561" s="38"/>
      <c r="B561" s="44"/>
      <c r="C561" s="33"/>
      <c r="D561" s="36">
        <v>2015</v>
      </c>
      <c r="E561" s="73">
        <f t="shared" si="56"/>
        <v>0</v>
      </c>
      <c r="F561" s="31">
        <f t="shared" si="49"/>
        <v>0</v>
      </c>
      <c r="G561" s="73"/>
      <c r="H561" s="73"/>
      <c r="I561" s="73"/>
      <c r="J561" s="65"/>
      <c r="K561" s="33"/>
    </row>
    <row r="562" spans="1:11" ht="15">
      <c r="A562" s="38"/>
      <c r="B562" s="44"/>
      <c r="C562" s="33"/>
      <c r="D562" s="36">
        <v>2016</v>
      </c>
      <c r="E562" s="73">
        <f t="shared" si="56"/>
        <v>0</v>
      </c>
      <c r="F562" s="31">
        <f t="shared" si="49"/>
        <v>0</v>
      </c>
      <c r="G562" s="73"/>
      <c r="H562" s="73"/>
      <c r="I562" s="73"/>
      <c r="J562" s="65"/>
      <c r="K562" s="33"/>
    </row>
    <row r="563" spans="1:11" ht="15">
      <c r="A563" s="38"/>
      <c r="B563" s="44"/>
      <c r="C563" s="33"/>
      <c r="D563" s="36">
        <v>2017</v>
      </c>
      <c r="E563" s="73">
        <f t="shared" si="56"/>
        <v>0</v>
      </c>
      <c r="F563" s="31">
        <f t="shared" si="49"/>
        <v>0</v>
      </c>
      <c r="G563" s="73"/>
      <c r="H563" s="73"/>
      <c r="I563" s="73"/>
      <c r="J563" s="65"/>
      <c r="K563" s="33"/>
    </row>
    <row r="564" spans="1:11" ht="30.75" customHeight="1">
      <c r="A564" s="38">
        <v>18</v>
      </c>
      <c r="B564" s="44" t="s">
        <v>203</v>
      </c>
      <c r="C564" s="33" t="s">
        <v>204</v>
      </c>
      <c r="D564" s="36" t="s">
        <v>394</v>
      </c>
      <c r="E564" s="73">
        <f aca="true" t="shared" si="57" ref="E564:E569">G564+H564+I564</f>
        <v>11700</v>
      </c>
      <c r="F564" s="31">
        <f t="shared" si="49"/>
        <v>11700</v>
      </c>
      <c r="G564" s="73">
        <f>G565+G566+G567+G568+G569</f>
        <v>10000</v>
      </c>
      <c r="H564" s="73">
        <f>H565+H566+H567+H568+H569</f>
        <v>1700</v>
      </c>
      <c r="I564" s="73">
        <f>I565+I566+I567+I568+I569</f>
        <v>0</v>
      </c>
      <c r="J564" s="65" t="s">
        <v>151</v>
      </c>
      <c r="K564" s="33" t="s">
        <v>315</v>
      </c>
    </row>
    <row r="565" spans="1:11" ht="15">
      <c r="A565" s="38"/>
      <c r="B565" s="44"/>
      <c r="C565" s="33"/>
      <c r="D565" s="36">
        <v>2013</v>
      </c>
      <c r="E565" s="73">
        <f t="shared" si="57"/>
        <v>700</v>
      </c>
      <c r="F565" s="31">
        <f t="shared" si="49"/>
        <v>700</v>
      </c>
      <c r="G565" s="73"/>
      <c r="H565" s="73">
        <v>700</v>
      </c>
      <c r="I565" s="73"/>
      <c r="J565" s="65"/>
      <c r="K565" s="33"/>
    </row>
    <row r="566" spans="1:11" ht="15">
      <c r="A566" s="38"/>
      <c r="B566" s="44"/>
      <c r="C566" s="33"/>
      <c r="D566" s="36">
        <v>2014</v>
      </c>
      <c r="E566" s="73">
        <f t="shared" si="57"/>
        <v>11000</v>
      </c>
      <c r="F566" s="31">
        <f t="shared" si="49"/>
        <v>11000</v>
      </c>
      <c r="G566" s="73">
        <v>10000</v>
      </c>
      <c r="H566" s="73">
        <v>1000</v>
      </c>
      <c r="I566" s="73"/>
      <c r="J566" s="65"/>
      <c r="K566" s="33"/>
    </row>
    <row r="567" spans="1:11" ht="15">
      <c r="A567" s="38"/>
      <c r="B567" s="44"/>
      <c r="C567" s="33"/>
      <c r="D567" s="36">
        <v>2015</v>
      </c>
      <c r="E567" s="73">
        <f t="shared" si="57"/>
        <v>0</v>
      </c>
      <c r="F567" s="31">
        <f t="shared" si="49"/>
        <v>0</v>
      </c>
      <c r="G567" s="73"/>
      <c r="H567" s="73"/>
      <c r="I567" s="73"/>
      <c r="J567" s="65"/>
      <c r="K567" s="33"/>
    </row>
    <row r="568" spans="1:11" ht="15">
      <c r="A568" s="38"/>
      <c r="B568" s="44"/>
      <c r="C568" s="33"/>
      <c r="D568" s="36">
        <v>2016</v>
      </c>
      <c r="E568" s="73">
        <f t="shared" si="57"/>
        <v>0</v>
      </c>
      <c r="F568" s="31">
        <f t="shared" si="49"/>
        <v>0</v>
      </c>
      <c r="G568" s="73"/>
      <c r="H568" s="73"/>
      <c r="I568" s="73"/>
      <c r="J568" s="65"/>
      <c r="K568" s="33"/>
    </row>
    <row r="569" spans="1:11" ht="15">
      <c r="A569" s="38"/>
      <c r="B569" s="44"/>
      <c r="C569" s="33"/>
      <c r="D569" s="36">
        <v>2017</v>
      </c>
      <c r="E569" s="73">
        <f t="shared" si="57"/>
        <v>0</v>
      </c>
      <c r="F569" s="31">
        <f t="shared" si="49"/>
        <v>0</v>
      </c>
      <c r="G569" s="73"/>
      <c r="H569" s="73"/>
      <c r="I569" s="73"/>
      <c r="J569" s="65"/>
      <c r="K569" s="33"/>
    </row>
    <row r="570" spans="1:11" ht="15.75" customHeight="1">
      <c r="A570" s="38">
        <v>19</v>
      </c>
      <c r="B570" s="71" t="s">
        <v>479</v>
      </c>
      <c r="C570" s="33" t="s">
        <v>438</v>
      </c>
      <c r="D570" s="36" t="s">
        <v>394</v>
      </c>
      <c r="E570" s="73">
        <f aca="true" t="shared" si="58" ref="E570:E575">G570+H570+I570</f>
        <v>10000</v>
      </c>
      <c r="F570" s="31">
        <f t="shared" si="49"/>
        <v>10000</v>
      </c>
      <c r="G570" s="73">
        <f>G571+G572+G573+G574+G575</f>
        <v>9000</v>
      </c>
      <c r="H570" s="73">
        <f>H571+H572+H573+H574+H575</f>
        <v>1000</v>
      </c>
      <c r="I570" s="73">
        <f>I571+I572+I573+I574+I575</f>
        <v>0</v>
      </c>
      <c r="J570" s="11" t="s">
        <v>476</v>
      </c>
      <c r="K570" s="33" t="s">
        <v>316</v>
      </c>
    </row>
    <row r="571" spans="1:11" ht="15">
      <c r="A571" s="38"/>
      <c r="B571" s="71"/>
      <c r="C571" s="33"/>
      <c r="D571" s="36">
        <v>2013</v>
      </c>
      <c r="E571" s="73">
        <f t="shared" si="58"/>
        <v>0</v>
      </c>
      <c r="F571" s="31">
        <f t="shared" si="49"/>
        <v>0</v>
      </c>
      <c r="G571" s="73"/>
      <c r="H571" s="73"/>
      <c r="I571" s="73"/>
      <c r="J571" s="11"/>
      <c r="K571" s="33"/>
    </row>
    <row r="572" spans="1:11" ht="15">
      <c r="A572" s="38"/>
      <c r="B572" s="71"/>
      <c r="C572" s="33"/>
      <c r="D572" s="36">
        <v>2014</v>
      </c>
      <c r="E572" s="73">
        <f t="shared" si="58"/>
        <v>0</v>
      </c>
      <c r="F572" s="31">
        <f t="shared" si="49"/>
        <v>0</v>
      </c>
      <c r="G572" s="73"/>
      <c r="H572" s="73"/>
      <c r="I572" s="73"/>
      <c r="J572" s="11"/>
      <c r="K572" s="33"/>
    </row>
    <row r="573" spans="1:11" ht="15">
      <c r="A573" s="38"/>
      <c r="B573" s="71"/>
      <c r="C573" s="33"/>
      <c r="D573" s="36">
        <v>2015</v>
      </c>
      <c r="E573" s="73">
        <f t="shared" si="58"/>
        <v>0</v>
      </c>
      <c r="F573" s="31">
        <f t="shared" si="49"/>
        <v>0</v>
      </c>
      <c r="G573" s="73"/>
      <c r="H573" s="73"/>
      <c r="I573" s="73"/>
      <c r="J573" s="11"/>
      <c r="K573" s="33"/>
    </row>
    <row r="574" spans="1:11" ht="15">
      <c r="A574" s="38"/>
      <c r="B574" s="71"/>
      <c r="C574" s="33"/>
      <c r="D574" s="36">
        <v>2016</v>
      </c>
      <c r="E574" s="73">
        <f t="shared" si="58"/>
        <v>10000</v>
      </c>
      <c r="F574" s="31">
        <f t="shared" si="49"/>
        <v>10000</v>
      </c>
      <c r="G574" s="73">
        <v>9000</v>
      </c>
      <c r="H574" s="73">
        <v>1000</v>
      </c>
      <c r="I574" s="73"/>
      <c r="J574" s="11"/>
      <c r="K574" s="33"/>
    </row>
    <row r="575" spans="1:11" ht="15">
      <c r="A575" s="38"/>
      <c r="B575" s="71"/>
      <c r="C575" s="33"/>
      <c r="D575" s="36">
        <v>2017</v>
      </c>
      <c r="E575" s="73">
        <f t="shared" si="58"/>
        <v>0</v>
      </c>
      <c r="F575" s="31">
        <f t="shared" si="49"/>
        <v>0</v>
      </c>
      <c r="G575" s="73"/>
      <c r="H575" s="73"/>
      <c r="I575" s="73"/>
      <c r="J575" s="11"/>
      <c r="K575" s="33"/>
    </row>
    <row r="576" spans="1:11" ht="16.5" customHeight="1">
      <c r="A576" s="38">
        <v>20</v>
      </c>
      <c r="B576" s="71" t="s">
        <v>409</v>
      </c>
      <c r="C576" s="33" t="s">
        <v>136</v>
      </c>
      <c r="D576" s="36" t="s">
        <v>394</v>
      </c>
      <c r="E576" s="73">
        <f aca="true" t="shared" si="59" ref="E576:E581">G576+H576+I576</f>
        <v>782</v>
      </c>
      <c r="F576" s="31">
        <f t="shared" si="49"/>
        <v>782</v>
      </c>
      <c r="G576" s="73">
        <f>G577+G578+G579+G580+G581</f>
        <v>0</v>
      </c>
      <c r="H576" s="73">
        <f>H577+H578+H579+H580+H581</f>
        <v>782</v>
      </c>
      <c r="I576" s="73">
        <f>I577+I578+I579+I580+I581</f>
        <v>0</v>
      </c>
      <c r="J576" s="11" t="s">
        <v>138</v>
      </c>
      <c r="K576" s="33" t="s">
        <v>319</v>
      </c>
    </row>
    <row r="577" spans="1:11" ht="15">
      <c r="A577" s="38"/>
      <c r="B577" s="71"/>
      <c r="C577" s="33"/>
      <c r="D577" s="36">
        <v>2013</v>
      </c>
      <c r="E577" s="73">
        <f t="shared" si="59"/>
        <v>79</v>
      </c>
      <c r="F577" s="31">
        <f t="shared" si="49"/>
        <v>79</v>
      </c>
      <c r="G577" s="73"/>
      <c r="H577" s="76">
        <v>79</v>
      </c>
      <c r="I577" s="73"/>
      <c r="J577" s="11"/>
      <c r="K577" s="33"/>
    </row>
    <row r="578" spans="1:11" ht="15">
      <c r="A578" s="38"/>
      <c r="B578" s="71"/>
      <c r="C578" s="33"/>
      <c r="D578" s="36">
        <v>2014</v>
      </c>
      <c r="E578" s="73">
        <f t="shared" si="59"/>
        <v>249</v>
      </c>
      <c r="F578" s="31">
        <f t="shared" si="49"/>
        <v>249</v>
      </c>
      <c r="G578" s="73"/>
      <c r="H578" s="76">
        <v>249</v>
      </c>
      <c r="I578" s="73"/>
      <c r="J578" s="11"/>
      <c r="K578" s="33"/>
    </row>
    <row r="579" spans="1:11" ht="15">
      <c r="A579" s="38"/>
      <c r="B579" s="71"/>
      <c r="C579" s="33"/>
      <c r="D579" s="36">
        <v>2015</v>
      </c>
      <c r="E579" s="73">
        <f t="shared" si="59"/>
        <v>149</v>
      </c>
      <c r="F579" s="31">
        <f t="shared" si="49"/>
        <v>149</v>
      </c>
      <c r="G579" s="73"/>
      <c r="H579" s="76">
        <v>149</v>
      </c>
      <c r="I579" s="73"/>
      <c r="J579" s="11"/>
      <c r="K579" s="33"/>
    </row>
    <row r="580" spans="1:11" ht="15">
      <c r="A580" s="38"/>
      <c r="B580" s="71"/>
      <c r="C580" s="33"/>
      <c r="D580" s="36">
        <v>2016</v>
      </c>
      <c r="E580" s="73">
        <f t="shared" si="59"/>
        <v>150</v>
      </c>
      <c r="F580" s="31">
        <f t="shared" si="49"/>
        <v>150</v>
      </c>
      <c r="G580" s="73"/>
      <c r="H580" s="76">
        <v>150</v>
      </c>
      <c r="I580" s="73"/>
      <c r="J580" s="11"/>
      <c r="K580" s="33"/>
    </row>
    <row r="581" spans="1:11" ht="15">
      <c r="A581" s="38"/>
      <c r="B581" s="71"/>
      <c r="C581" s="33"/>
      <c r="D581" s="36">
        <v>2017</v>
      </c>
      <c r="E581" s="73">
        <f t="shared" si="59"/>
        <v>155</v>
      </c>
      <c r="F581" s="31">
        <f t="shared" si="49"/>
        <v>155</v>
      </c>
      <c r="G581" s="73"/>
      <c r="H581" s="76">
        <v>155</v>
      </c>
      <c r="I581" s="73"/>
      <c r="J581" s="11"/>
      <c r="K581" s="33"/>
    </row>
    <row r="582" spans="1:11" ht="18.75">
      <c r="A582" s="29" t="s">
        <v>410</v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1:11" ht="12.75">
      <c r="A583" s="29"/>
      <c r="B583" s="61" t="s">
        <v>183</v>
      </c>
      <c r="C583" s="46"/>
      <c r="D583" s="12" t="s">
        <v>394</v>
      </c>
      <c r="E583" s="13">
        <f>E589</f>
        <v>186603.1</v>
      </c>
      <c r="F583" s="13">
        <f>G583+H583</f>
        <v>179428.09999999998</v>
      </c>
      <c r="G583" s="13">
        <f>G589</f>
        <v>144382.9</v>
      </c>
      <c r="H583" s="13">
        <f>H589</f>
        <v>35045.2</v>
      </c>
      <c r="I583" s="13">
        <f>I589</f>
        <v>7175</v>
      </c>
      <c r="J583" s="29"/>
      <c r="K583" s="29"/>
    </row>
    <row r="584" spans="1:11" ht="12.75">
      <c r="A584" s="29"/>
      <c r="B584" s="61"/>
      <c r="C584" s="46"/>
      <c r="D584" s="12">
        <v>2013</v>
      </c>
      <c r="E584" s="13">
        <f aca="true" t="shared" si="60" ref="E584:I588">E590</f>
        <v>21748</v>
      </c>
      <c r="F584" s="13">
        <f aca="true" t="shared" si="61" ref="F584:F647">G584+H584</f>
        <v>19873</v>
      </c>
      <c r="G584" s="13">
        <f t="shared" si="60"/>
        <v>16046.7</v>
      </c>
      <c r="H584" s="13">
        <f t="shared" si="60"/>
        <v>3826.3</v>
      </c>
      <c r="I584" s="13">
        <f t="shared" si="60"/>
        <v>1875</v>
      </c>
      <c r="J584" s="29"/>
      <c r="K584" s="29"/>
    </row>
    <row r="585" spans="1:11" ht="12.75">
      <c r="A585" s="29"/>
      <c r="B585" s="61"/>
      <c r="C585" s="46"/>
      <c r="D585" s="12">
        <v>2014</v>
      </c>
      <c r="E585" s="13">
        <f t="shared" si="60"/>
        <v>65605.1</v>
      </c>
      <c r="F585" s="13">
        <f t="shared" si="61"/>
        <v>63705.1</v>
      </c>
      <c r="G585" s="13">
        <f t="shared" si="60"/>
        <v>54566.2</v>
      </c>
      <c r="H585" s="13">
        <f t="shared" si="60"/>
        <v>9138.9</v>
      </c>
      <c r="I585" s="13">
        <f t="shared" si="60"/>
        <v>1900</v>
      </c>
      <c r="J585" s="29"/>
      <c r="K585" s="29"/>
    </row>
    <row r="586" spans="1:11" ht="12.75">
      <c r="A586" s="29"/>
      <c r="B586" s="61"/>
      <c r="C586" s="46"/>
      <c r="D586" s="12">
        <v>2015</v>
      </c>
      <c r="E586" s="13">
        <f t="shared" si="60"/>
        <v>29850</v>
      </c>
      <c r="F586" s="13">
        <f t="shared" si="61"/>
        <v>27200</v>
      </c>
      <c r="G586" s="13">
        <f t="shared" si="60"/>
        <v>21870</v>
      </c>
      <c r="H586" s="13">
        <f t="shared" si="60"/>
        <v>5330</v>
      </c>
      <c r="I586" s="13">
        <f t="shared" si="60"/>
        <v>2650</v>
      </c>
      <c r="J586" s="29"/>
      <c r="K586" s="29"/>
    </row>
    <row r="587" spans="1:11" ht="12.75">
      <c r="A587" s="29"/>
      <c r="B587" s="61"/>
      <c r="C587" s="46"/>
      <c r="D587" s="12">
        <v>2016</v>
      </c>
      <c r="E587" s="13">
        <f t="shared" si="60"/>
        <v>29350</v>
      </c>
      <c r="F587" s="13">
        <f t="shared" si="61"/>
        <v>29000</v>
      </c>
      <c r="G587" s="13">
        <f t="shared" si="60"/>
        <v>23100</v>
      </c>
      <c r="H587" s="13">
        <f t="shared" si="60"/>
        <v>5900</v>
      </c>
      <c r="I587" s="13">
        <f t="shared" si="60"/>
        <v>350</v>
      </c>
      <c r="J587" s="29"/>
      <c r="K587" s="29"/>
    </row>
    <row r="588" spans="1:11" ht="12.75">
      <c r="A588" s="29"/>
      <c r="B588" s="61"/>
      <c r="C588" s="46"/>
      <c r="D588" s="12">
        <v>2017</v>
      </c>
      <c r="E588" s="13">
        <f t="shared" si="60"/>
        <v>40050</v>
      </c>
      <c r="F588" s="13">
        <f t="shared" si="61"/>
        <v>39650</v>
      </c>
      <c r="G588" s="13">
        <f t="shared" si="60"/>
        <v>28800</v>
      </c>
      <c r="H588" s="13">
        <f t="shared" si="60"/>
        <v>10850</v>
      </c>
      <c r="I588" s="13">
        <f t="shared" si="60"/>
        <v>400</v>
      </c>
      <c r="J588" s="29"/>
      <c r="K588" s="29"/>
    </row>
    <row r="589" spans="1:11" ht="12.75">
      <c r="A589" s="38" t="s">
        <v>392</v>
      </c>
      <c r="B589" s="32" t="s">
        <v>411</v>
      </c>
      <c r="C589" s="46"/>
      <c r="D589" s="12" t="s">
        <v>394</v>
      </c>
      <c r="E589" s="13">
        <f>E595+E601+E607+E613+E619+E625+E631+E637+E643+E649+E655+E661+E667+E673+E679+E685+E691</f>
        <v>186603.1</v>
      </c>
      <c r="F589" s="13">
        <f t="shared" si="61"/>
        <v>179428.09999999998</v>
      </c>
      <c r="G589" s="13">
        <f>G595+G601+G607+G613+G619+G625+G631+G637+G643+G649+G655+G661+G667+G673+G679+G685+G691</f>
        <v>144382.9</v>
      </c>
      <c r="H589" s="13">
        <f>H595+H601+H607+H613+H619+H625+H631+H637+H643+H649+H655+H661+H667+H673+H679+H685+H691</f>
        <v>35045.2</v>
      </c>
      <c r="I589" s="13">
        <f>I595+I601+I607+I613+I619+I625+I631+I637+I643+I649+I655+I661+I667+I673+I679+I685+I691</f>
        <v>7175</v>
      </c>
      <c r="J589" s="27"/>
      <c r="K589" s="27"/>
    </row>
    <row r="590" spans="1:11" ht="12.75">
      <c r="A590" s="38"/>
      <c r="B590" s="32"/>
      <c r="C590" s="46"/>
      <c r="D590" s="12">
        <v>2013</v>
      </c>
      <c r="E590" s="13">
        <f aca="true" t="shared" si="62" ref="E590:I594">E596+E602+E608+E614+E620+E626+E632+E638+E644+E650+E656+E662+E668+E674+E680+E686+E692</f>
        <v>21748</v>
      </c>
      <c r="F590" s="13">
        <f t="shared" si="61"/>
        <v>19873</v>
      </c>
      <c r="G590" s="13">
        <f t="shared" si="62"/>
        <v>16046.7</v>
      </c>
      <c r="H590" s="13">
        <f t="shared" si="62"/>
        <v>3826.3</v>
      </c>
      <c r="I590" s="13">
        <f t="shared" si="62"/>
        <v>1875</v>
      </c>
      <c r="J590" s="27"/>
      <c r="K590" s="27"/>
    </row>
    <row r="591" spans="1:11" ht="12.75">
      <c r="A591" s="38"/>
      <c r="B591" s="32"/>
      <c r="C591" s="46"/>
      <c r="D591" s="12">
        <v>2014</v>
      </c>
      <c r="E591" s="13">
        <f t="shared" si="62"/>
        <v>65605.1</v>
      </c>
      <c r="F591" s="13">
        <f t="shared" si="61"/>
        <v>63705.1</v>
      </c>
      <c r="G591" s="13">
        <f t="shared" si="62"/>
        <v>54566.2</v>
      </c>
      <c r="H591" s="13">
        <f t="shared" si="62"/>
        <v>9138.9</v>
      </c>
      <c r="I591" s="13">
        <f t="shared" si="62"/>
        <v>1900</v>
      </c>
      <c r="J591" s="27"/>
      <c r="K591" s="27"/>
    </row>
    <row r="592" spans="1:11" ht="12.75">
      <c r="A592" s="38"/>
      <c r="B592" s="32"/>
      <c r="C592" s="46"/>
      <c r="D592" s="12">
        <v>2015</v>
      </c>
      <c r="E592" s="13">
        <f t="shared" si="62"/>
        <v>29850</v>
      </c>
      <c r="F592" s="13">
        <f t="shared" si="61"/>
        <v>27200</v>
      </c>
      <c r="G592" s="13">
        <f t="shared" si="62"/>
        <v>21870</v>
      </c>
      <c r="H592" s="13">
        <f t="shared" si="62"/>
        <v>5330</v>
      </c>
      <c r="I592" s="13">
        <f t="shared" si="62"/>
        <v>2650</v>
      </c>
      <c r="J592" s="27"/>
      <c r="K592" s="27"/>
    </row>
    <row r="593" spans="1:11" ht="12.75">
      <c r="A593" s="38"/>
      <c r="B593" s="32"/>
      <c r="C593" s="46"/>
      <c r="D593" s="12">
        <v>2016</v>
      </c>
      <c r="E593" s="13">
        <f t="shared" si="62"/>
        <v>29350</v>
      </c>
      <c r="F593" s="13">
        <f t="shared" si="61"/>
        <v>29000</v>
      </c>
      <c r="G593" s="13">
        <f t="shared" si="62"/>
        <v>23100</v>
      </c>
      <c r="H593" s="13">
        <f t="shared" si="62"/>
        <v>5900</v>
      </c>
      <c r="I593" s="13">
        <f t="shared" si="62"/>
        <v>350</v>
      </c>
      <c r="J593" s="27"/>
      <c r="K593" s="27"/>
    </row>
    <row r="594" spans="1:11" ht="12.75">
      <c r="A594" s="38"/>
      <c r="B594" s="32"/>
      <c r="C594" s="46"/>
      <c r="D594" s="12">
        <v>2017</v>
      </c>
      <c r="E594" s="13">
        <f t="shared" si="62"/>
        <v>40050</v>
      </c>
      <c r="F594" s="13">
        <f t="shared" si="61"/>
        <v>39650</v>
      </c>
      <c r="G594" s="13">
        <f t="shared" si="62"/>
        <v>28800</v>
      </c>
      <c r="H594" s="13">
        <f t="shared" si="62"/>
        <v>10850</v>
      </c>
      <c r="I594" s="13">
        <f t="shared" si="62"/>
        <v>400</v>
      </c>
      <c r="J594" s="27"/>
      <c r="K594" s="27"/>
    </row>
    <row r="595" spans="1:11" ht="12.75">
      <c r="A595" s="34" t="s">
        <v>469</v>
      </c>
      <c r="B595" s="44" t="s">
        <v>113</v>
      </c>
      <c r="C595" s="33" t="s">
        <v>452</v>
      </c>
      <c r="D595" s="36" t="s">
        <v>394</v>
      </c>
      <c r="E595" s="14">
        <f aca="true" t="shared" si="63" ref="E595:E606">G595+H595+I595</f>
        <v>12219.1</v>
      </c>
      <c r="F595" s="13">
        <f t="shared" si="61"/>
        <v>12219.1</v>
      </c>
      <c r="G595" s="14">
        <f>G596+G597+G598+G599+G600</f>
        <v>10997.2</v>
      </c>
      <c r="H595" s="14">
        <f>H596+H597+H598+H599+H600</f>
        <v>1221.9</v>
      </c>
      <c r="I595" s="14">
        <f>I596+I597+I598+I599+I600</f>
        <v>0</v>
      </c>
      <c r="J595" s="11" t="s">
        <v>141</v>
      </c>
      <c r="K595" s="38"/>
    </row>
    <row r="596" spans="1:11" ht="12.75">
      <c r="A596" s="34"/>
      <c r="B596" s="44"/>
      <c r="C596" s="33"/>
      <c r="D596" s="36">
        <v>2013</v>
      </c>
      <c r="E596" s="14">
        <f t="shared" si="63"/>
        <v>6200</v>
      </c>
      <c r="F596" s="13">
        <f t="shared" si="61"/>
        <v>6200</v>
      </c>
      <c r="G596" s="14">
        <v>5580</v>
      </c>
      <c r="H596" s="14">
        <v>620</v>
      </c>
      <c r="I596" s="14"/>
      <c r="J596" s="11"/>
      <c r="K596" s="38"/>
    </row>
    <row r="597" spans="1:11" ht="12.75">
      <c r="A597" s="34"/>
      <c r="B597" s="44"/>
      <c r="C597" s="33"/>
      <c r="D597" s="36">
        <v>2014</v>
      </c>
      <c r="E597" s="14">
        <f t="shared" si="63"/>
        <v>6019.099999999999</v>
      </c>
      <c r="F597" s="13">
        <f t="shared" si="61"/>
        <v>6019.099999999999</v>
      </c>
      <c r="G597" s="14">
        <v>5417.2</v>
      </c>
      <c r="H597" s="14">
        <v>601.9</v>
      </c>
      <c r="I597" s="14"/>
      <c r="J597" s="11"/>
      <c r="K597" s="38"/>
    </row>
    <row r="598" spans="1:11" ht="12.75">
      <c r="A598" s="34"/>
      <c r="B598" s="44"/>
      <c r="C598" s="33"/>
      <c r="D598" s="36">
        <v>2015</v>
      </c>
      <c r="E598" s="14">
        <f t="shared" si="63"/>
        <v>0</v>
      </c>
      <c r="F598" s="13">
        <f t="shared" si="61"/>
        <v>0</v>
      </c>
      <c r="G598" s="14"/>
      <c r="H598" s="14"/>
      <c r="I598" s="14"/>
      <c r="J598" s="11"/>
      <c r="K598" s="38"/>
    </row>
    <row r="599" spans="1:11" ht="12.75">
      <c r="A599" s="34"/>
      <c r="B599" s="44"/>
      <c r="C599" s="33"/>
      <c r="D599" s="36">
        <v>2016</v>
      </c>
      <c r="E599" s="14">
        <f t="shared" si="63"/>
        <v>0</v>
      </c>
      <c r="F599" s="13">
        <f t="shared" si="61"/>
        <v>0</v>
      </c>
      <c r="G599" s="14"/>
      <c r="H599" s="14"/>
      <c r="I599" s="14"/>
      <c r="J599" s="11"/>
      <c r="K599" s="38"/>
    </row>
    <row r="600" spans="1:11" ht="12.75">
      <c r="A600" s="34"/>
      <c r="B600" s="44"/>
      <c r="C600" s="33"/>
      <c r="D600" s="36">
        <v>2017</v>
      </c>
      <c r="E600" s="14">
        <f t="shared" si="63"/>
        <v>0</v>
      </c>
      <c r="F600" s="13">
        <f t="shared" si="61"/>
        <v>0</v>
      </c>
      <c r="G600" s="14"/>
      <c r="H600" s="14"/>
      <c r="I600" s="14"/>
      <c r="J600" s="11"/>
      <c r="K600" s="38"/>
    </row>
    <row r="601" spans="1:11" ht="15.75" customHeight="1">
      <c r="A601" s="34" t="s">
        <v>431</v>
      </c>
      <c r="B601" s="44" t="s">
        <v>112</v>
      </c>
      <c r="C601" s="33" t="s">
        <v>452</v>
      </c>
      <c r="D601" s="36" t="s">
        <v>394</v>
      </c>
      <c r="E601" s="14">
        <f t="shared" si="63"/>
        <v>8000</v>
      </c>
      <c r="F601" s="13">
        <f t="shared" si="61"/>
        <v>8000</v>
      </c>
      <c r="G601" s="14">
        <f>G602+G603+G604+G605+G606</f>
        <v>7200</v>
      </c>
      <c r="H601" s="14">
        <f>H602+H603+H604+H605+H606</f>
        <v>800</v>
      </c>
      <c r="I601" s="14">
        <f>I602+I603+I604+I605+I606</f>
        <v>0</v>
      </c>
      <c r="J601" s="11" t="s">
        <v>141</v>
      </c>
      <c r="K601" s="38"/>
    </row>
    <row r="602" spans="1:11" ht="12.75">
      <c r="A602" s="34"/>
      <c r="B602" s="44"/>
      <c r="C602" s="33"/>
      <c r="D602" s="36">
        <v>2013</v>
      </c>
      <c r="E602" s="14">
        <f t="shared" si="63"/>
        <v>0</v>
      </c>
      <c r="F602" s="13">
        <f t="shared" si="61"/>
        <v>0</v>
      </c>
      <c r="G602" s="14">
        <v>0</v>
      </c>
      <c r="H602" s="14">
        <v>0</v>
      </c>
      <c r="I602" s="14"/>
      <c r="J602" s="11"/>
      <c r="K602" s="38"/>
    </row>
    <row r="603" spans="1:11" ht="12.75">
      <c r="A603" s="34"/>
      <c r="B603" s="44"/>
      <c r="C603" s="33"/>
      <c r="D603" s="36">
        <v>2014</v>
      </c>
      <c r="E603" s="14">
        <f t="shared" si="63"/>
        <v>8000</v>
      </c>
      <c r="F603" s="13">
        <f t="shared" si="61"/>
        <v>8000</v>
      </c>
      <c r="G603" s="14">
        <v>7200</v>
      </c>
      <c r="H603" s="14">
        <v>800</v>
      </c>
      <c r="I603" s="14"/>
      <c r="J603" s="11"/>
      <c r="K603" s="38"/>
    </row>
    <row r="604" spans="1:11" ht="12.75">
      <c r="A604" s="34"/>
      <c r="B604" s="44"/>
      <c r="C604" s="33"/>
      <c r="D604" s="36">
        <v>2015</v>
      </c>
      <c r="E604" s="14">
        <f t="shared" si="63"/>
        <v>0</v>
      </c>
      <c r="F604" s="13">
        <f t="shared" si="61"/>
        <v>0</v>
      </c>
      <c r="G604" s="14"/>
      <c r="H604" s="14"/>
      <c r="I604" s="14"/>
      <c r="J604" s="11"/>
      <c r="K604" s="38"/>
    </row>
    <row r="605" spans="1:11" ht="12.75">
      <c r="A605" s="34"/>
      <c r="B605" s="44"/>
      <c r="C605" s="33"/>
      <c r="D605" s="36">
        <v>2016</v>
      </c>
      <c r="E605" s="14">
        <f t="shared" si="63"/>
        <v>0</v>
      </c>
      <c r="F605" s="13">
        <f t="shared" si="61"/>
        <v>0</v>
      </c>
      <c r="G605" s="14"/>
      <c r="H605" s="14"/>
      <c r="I605" s="14"/>
      <c r="J605" s="11"/>
      <c r="K605" s="38"/>
    </row>
    <row r="606" spans="1:11" ht="12.75">
      <c r="A606" s="34"/>
      <c r="B606" s="44"/>
      <c r="C606" s="33"/>
      <c r="D606" s="36">
        <v>2017</v>
      </c>
      <c r="E606" s="14">
        <f t="shared" si="63"/>
        <v>0</v>
      </c>
      <c r="F606" s="13">
        <f t="shared" si="61"/>
        <v>0</v>
      </c>
      <c r="G606" s="14"/>
      <c r="H606" s="14"/>
      <c r="I606" s="14"/>
      <c r="J606" s="11"/>
      <c r="K606" s="38"/>
    </row>
    <row r="607" spans="1:11" ht="15.75" customHeight="1">
      <c r="A607" s="34" t="s">
        <v>433</v>
      </c>
      <c r="B607" s="44" t="s">
        <v>111</v>
      </c>
      <c r="C607" s="33" t="s">
        <v>452</v>
      </c>
      <c r="D607" s="36" t="s">
        <v>394</v>
      </c>
      <c r="E607" s="14">
        <f aca="true" t="shared" si="64" ref="E607:E618">G607+H607+I607</f>
        <v>9600</v>
      </c>
      <c r="F607" s="13">
        <f t="shared" si="61"/>
        <v>9600</v>
      </c>
      <c r="G607" s="14">
        <f>G608+G609+G610+G611+G612</f>
        <v>8640</v>
      </c>
      <c r="H607" s="14">
        <f>H608+H609+H610+H611+H612</f>
        <v>960</v>
      </c>
      <c r="I607" s="14">
        <f>I608+I609+I610+I611+I612</f>
        <v>0</v>
      </c>
      <c r="J607" s="11" t="s">
        <v>141</v>
      </c>
      <c r="K607" s="38"/>
    </row>
    <row r="608" spans="1:11" ht="12.75">
      <c r="A608" s="34"/>
      <c r="B608" s="44"/>
      <c r="C608" s="33"/>
      <c r="D608" s="36">
        <v>2013</v>
      </c>
      <c r="E608" s="14">
        <f t="shared" si="64"/>
        <v>0</v>
      </c>
      <c r="F608" s="13">
        <f t="shared" si="61"/>
        <v>0</v>
      </c>
      <c r="G608" s="14">
        <v>0</v>
      </c>
      <c r="H608" s="14">
        <v>0</v>
      </c>
      <c r="I608" s="14"/>
      <c r="J608" s="11"/>
      <c r="K608" s="38"/>
    </row>
    <row r="609" spans="1:11" ht="12.75">
      <c r="A609" s="34"/>
      <c r="B609" s="44"/>
      <c r="C609" s="33"/>
      <c r="D609" s="36">
        <v>2014</v>
      </c>
      <c r="E609" s="14">
        <f t="shared" si="64"/>
        <v>9600</v>
      </c>
      <c r="F609" s="13">
        <f t="shared" si="61"/>
        <v>9600</v>
      </c>
      <c r="G609" s="14">
        <v>8640</v>
      </c>
      <c r="H609" s="14">
        <v>960</v>
      </c>
      <c r="I609" s="14"/>
      <c r="J609" s="11"/>
      <c r="K609" s="38"/>
    </row>
    <row r="610" spans="1:11" ht="12.75">
      <c r="A610" s="34"/>
      <c r="B610" s="44"/>
      <c r="C610" s="33"/>
      <c r="D610" s="36">
        <v>2015</v>
      </c>
      <c r="E610" s="14">
        <f t="shared" si="64"/>
        <v>0</v>
      </c>
      <c r="F610" s="13">
        <f t="shared" si="61"/>
        <v>0</v>
      </c>
      <c r="G610" s="14"/>
      <c r="H610" s="14"/>
      <c r="I610" s="14"/>
      <c r="J610" s="11"/>
      <c r="K610" s="38"/>
    </row>
    <row r="611" spans="1:11" ht="12.75">
      <c r="A611" s="34"/>
      <c r="B611" s="44"/>
      <c r="C611" s="33"/>
      <c r="D611" s="36">
        <v>2016</v>
      </c>
      <c r="E611" s="14">
        <f t="shared" si="64"/>
        <v>0</v>
      </c>
      <c r="F611" s="13">
        <f t="shared" si="61"/>
        <v>0</v>
      </c>
      <c r="G611" s="14"/>
      <c r="H611" s="14"/>
      <c r="I611" s="14"/>
      <c r="J611" s="11"/>
      <c r="K611" s="38"/>
    </row>
    <row r="612" spans="1:11" ht="12.75">
      <c r="A612" s="34"/>
      <c r="B612" s="44"/>
      <c r="C612" s="33"/>
      <c r="D612" s="36">
        <v>2017</v>
      </c>
      <c r="E612" s="14">
        <f t="shared" si="64"/>
        <v>0</v>
      </c>
      <c r="F612" s="13">
        <f t="shared" si="61"/>
        <v>0</v>
      </c>
      <c r="G612" s="14"/>
      <c r="H612" s="14"/>
      <c r="I612" s="14"/>
      <c r="J612" s="11"/>
      <c r="K612" s="38"/>
    </row>
    <row r="613" spans="1:11" ht="15.75" customHeight="1">
      <c r="A613" s="34" t="s">
        <v>436</v>
      </c>
      <c r="B613" s="44" t="s">
        <v>114</v>
      </c>
      <c r="C613" s="33" t="s">
        <v>452</v>
      </c>
      <c r="D613" s="36" t="s">
        <v>394</v>
      </c>
      <c r="E613" s="14">
        <f t="shared" si="64"/>
        <v>9290</v>
      </c>
      <c r="F613" s="13">
        <f t="shared" si="61"/>
        <v>9290</v>
      </c>
      <c r="G613" s="14">
        <f>G614+G615+G616+G617+G618</f>
        <v>8361</v>
      </c>
      <c r="H613" s="14">
        <f>H614+H615+H616+H617+H618</f>
        <v>929</v>
      </c>
      <c r="I613" s="14">
        <f>I614+I615+I616+I617+I618</f>
        <v>0</v>
      </c>
      <c r="J613" s="11" t="s">
        <v>141</v>
      </c>
      <c r="K613" s="38"/>
    </row>
    <row r="614" spans="1:11" ht="12.75">
      <c r="A614" s="34"/>
      <c r="B614" s="44"/>
      <c r="C614" s="33"/>
      <c r="D614" s="36">
        <v>2013</v>
      </c>
      <c r="E614" s="14">
        <f t="shared" si="64"/>
        <v>9290</v>
      </c>
      <c r="F614" s="13">
        <f t="shared" si="61"/>
        <v>9290</v>
      </c>
      <c r="G614" s="14">
        <v>8361</v>
      </c>
      <c r="H614" s="14">
        <v>929</v>
      </c>
      <c r="I614" s="14"/>
      <c r="J614" s="11"/>
      <c r="K614" s="38"/>
    </row>
    <row r="615" spans="1:11" ht="12.75">
      <c r="A615" s="34"/>
      <c r="B615" s="44"/>
      <c r="C615" s="33"/>
      <c r="D615" s="36">
        <v>2014</v>
      </c>
      <c r="E615" s="14">
        <f t="shared" si="64"/>
        <v>0</v>
      </c>
      <c r="F615" s="13">
        <f t="shared" si="61"/>
        <v>0</v>
      </c>
      <c r="G615" s="14"/>
      <c r="H615" s="14"/>
      <c r="I615" s="14"/>
      <c r="J615" s="11"/>
      <c r="K615" s="38"/>
    </row>
    <row r="616" spans="1:11" ht="12.75">
      <c r="A616" s="34"/>
      <c r="B616" s="44"/>
      <c r="C616" s="33"/>
      <c r="D616" s="36">
        <v>2015</v>
      </c>
      <c r="E616" s="14">
        <f t="shared" si="64"/>
        <v>0</v>
      </c>
      <c r="F616" s="13">
        <f t="shared" si="61"/>
        <v>0</v>
      </c>
      <c r="G616" s="14"/>
      <c r="H616" s="14"/>
      <c r="I616" s="14"/>
      <c r="J616" s="11"/>
      <c r="K616" s="38"/>
    </row>
    <row r="617" spans="1:11" ht="12.75">
      <c r="A617" s="34"/>
      <c r="B617" s="44"/>
      <c r="C617" s="33"/>
      <c r="D617" s="36">
        <v>2016</v>
      </c>
      <c r="E617" s="14">
        <f t="shared" si="64"/>
        <v>0</v>
      </c>
      <c r="F617" s="13">
        <f t="shared" si="61"/>
        <v>0</v>
      </c>
      <c r="G617" s="14"/>
      <c r="H617" s="14"/>
      <c r="I617" s="14"/>
      <c r="J617" s="11"/>
      <c r="K617" s="38"/>
    </row>
    <row r="618" spans="1:11" ht="12.75">
      <c r="A618" s="34"/>
      <c r="B618" s="44"/>
      <c r="C618" s="33"/>
      <c r="D618" s="36">
        <v>2017</v>
      </c>
      <c r="E618" s="14">
        <f t="shared" si="64"/>
        <v>0</v>
      </c>
      <c r="F618" s="13">
        <f t="shared" si="61"/>
        <v>0</v>
      </c>
      <c r="G618" s="14"/>
      <c r="H618" s="14"/>
      <c r="I618" s="14"/>
      <c r="J618" s="11"/>
      <c r="K618" s="38"/>
    </row>
    <row r="619" spans="1:11" ht="15.75" customHeight="1">
      <c r="A619" s="34" t="s">
        <v>437</v>
      </c>
      <c r="B619" s="44" t="s">
        <v>480</v>
      </c>
      <c r="C619" s="33" t="s">
        <v>438</v>
      </c>
      <c r="D619" s="36" t="s">
        <v>394</v>
      </c>
      <c r="E619" s="14">
        <f aca="true" t="shared" si="65" ref="E619:E624">G619+H619+I619</f>
        <v>24800</v>
      </c>
      <c r="F619" s="13">
        <f t="shared" si="61"/>
        <v>24800</v>
      </c>
      <c r="G619" s="14">
        <f>G620+G621+G622+G623+G624</f>
        <v>21500</v>
      </c>
      <c r="H619" s="14">
        <f>H620+H621+H622+H623+H624</f>
        <v>3300</v>
      </c>
      <c r="I619" s="14">
        <f>I620+I621+I622+I623+I624</f>
        <v>0</v>
      </c>
      <c r="J619" s="65" t="s">
        <v>476</v>
      </c>
      <c r="K619" s="38"/>
    </row>
    <row r="620" spans="1:11" ht="12.75">
      <c r="A620" s="34"/>
      <c r="B620" s="44"/>
      <c r="C620" s="33"/>
      <c r="D620" s="36">
        <v>2013</v>
      </c>
      <c r="E620" s="14">
        <f t="shared" si="65"/>
        <v>0</v>
      </c>
      <c r="F620" s="13">
        <f t="shared" si="61"/>
        <v>0</v>
      </c>
      <c r="G620" s="14"/>
      <c r="H620" s="14"/>
      <c r="I620" s="14"/>
      <c r="J620" s="65"/>
      <c r="K620" s="38"/>
    </row>
    <row r="621" spans="1:11" ht="12.75">
      <c r="A621" s="34"/>
      <c r="B621" s="44"/>
      <c r="C621" s="33"/>
      <c r="D621" s="36">
        <v>2014</v>
      </c>
      <c r="E621" s="14">
        <f t="shared" si="65"/>
        <v>9800</v>
      </c>
      <c r="F621" s="13">
        <f t="shared" si="61"/>
        <v>9800</v>
      </c>
      <c r="G621" s="14">
        <v>8000</v>
      </c>
      <c r="H621" s="14">
        <v>1800</v>
      </c>
      <c r="I621" s="14"/>
      <c r="J621" s="65"/>
      <c r="K621" s="38"/>
    </row>
    <row r="622" spans="1:11" ht="12.75">
      <c r="A622" s="34"/>
      <c r="B622" s="44"/>
      <c r="C622" s="33"/>
      <c r="D622" s="36">
        <v>2015</v>
      </c>
      <c r="E622" s="14">
        <f t="shared" si="65"/>
        <v>5000</v>
      </c>
      <c r="F622" s="13">
        <f t="shared" si="61"/>
        <v>5000</v>
      </c>
      <c r="G622" s="14">
        <v>4500</v>
      </c>
      <c r="H622" s="14">
        <v>500</v>
      </c>
      <c r="I622" s="14"/>
      <c r="J622" s="65"/>
      <c r="K622" s="38"/>
    </row>
    <row r="623" spans="1:11" ht="12.75">
      <c r="A623" s="34"/>
      <c r="B623" s="44"/>
      <c r="C623" s="33"/>
      <c r="D623" s="36">
        <v>2016</v>
      </c>
      <c r="E623" s="14">
        <f t="shared" si="65"/>
        <v>10000</v>
      </c>
      <c r="F623" s="13">
        <f t="shared" si="61"/>
        <v>10000</v>
      </c>
      <c r="G623" s="14">
        <v>9000</v>
      </c>
      <c r="H623" s="14">
        <v>1000</v>
      </c>
      <c r="I623" s="14"/>
      <c r="J623" s="65"/>
      <c r="K623" s="38"/>
    </row>
    <row r="624" spans="1:11" ht="12.75">
      <c r="A624" s="34"/>
      <c r="B624" s="44"/>
      <c r="C624" s="33"/>
      <c r="D624" s="36">
        <v>2017</v>
      </c>
      <c r="E624" s="14">
        <f t="shared" si="65"/>
        <v>0</v>
      </c>
      <c r="F624" s="13">
        <f t="shared" si="61"/>
        <v>0</v>
      </c>
      <c r="G624" s="14"/>
      <c r="H624" s="14"/>
      <c r="I624" s="14"/>
      <c r="J624" s="65"/>
      <c r="K624" s="38"/>
    </row>
    <row r="625" spans="1:11" ht="30.75" customHeight="1">
      <c r="A625" s="34" t="s">
        <v>439</v>
      </c>
      <c r="B625" s="38" t="s">
        <v>343</v>
      </c>
      <c r="C625" s="33" t="s">
        <v>438</v>
      </c>
      <c r="D625" s="36" t="s">
        <v>394</v>
      </c>
      <c r="E625" s="14">
        <f>E626+E627+E628+E629+E630</f>
        <v>2500</v>
      </c>
      <c r="F625" s="13">
        <f t="shared" si="61"/>
        <v>2500</v>
      </c>
      <c r="G625" s="14">
        <f>G626+G627+G628+G629+G630</f>
        <v>2250</v>
      </c>
      <c r="H625" s="14">
        <f>H626+H627+H628+H629+H630</f>
        <v>250</v>
      </c>
      <c r="I625" s="14">
        <f>I626+I627+I628+I629+I630</f>
        <v>0</v>
      </c>
      <c r="J625" s="65" t="s">
        <v>476</v>
      </c>
      <c r="K625" s="38"/>
    </row>
    <row r="626" spans="1:11" ht="12.75">
      <c r="A626" s="34"/>
      <c r="B626" s="38"/>
      <c r="C626" s="33"/>
      <c r="D626" s="36">
        <v>2013</v>
      </c>
      <c r="E626" s="14">
        <f>G626+H626+I626</f>
        <v>0</v>
      </c>
      <c r="F626" s="13">
        <f t="shared" si="61"/>
        <v>0</v>
      </c>
      <c r="G626" s="14"/>
      <c r="H626" s="14"/>
      <c r="I626" s="14"/>
      <c r="J626" s="65"/>
      <c r="K626" s="38"/>
    </row>
    <row r="627" spans="1:11" ht="12.75">
      <c r="A627" s="34"/>
      <c r="B627" s="38"/>
      <c r="C627" s="33"/>
      <c r="D627" s="36">
        <v>2014</v>
      </c>
      <c r="E627" s="14">
        <f>G627+H627+I627</f>
        <v>2500</v>
      </c>
      <c r="F627" s="13">
        <f t="shared" si="61"/>
        <v>2500</v>
      </c>
      <c r="G627" s="14">
        <v>2250</v>
      </c>
      <c r="H627" s="14">
        <v>250</v>
      </c>
      <c r="I627" s="14"/>
      <c r="J627" s="65"/>
      <c r="K627" s="38"/>
    </row>
    <row r="628" spans="1:11" ht="12.75">
      <c r="A628" s="34"/>
      <c r="B628" s="38"/>
      <c r="C628" s="33"/>
      <c r="D628" s="36">
        <v>2015</v>
      </c>
      <c r="E628" s="14">
        <f>G628+H628+I628</f>
        <v>0</v>
      </c>
      <c r="F628" s="13">
        <f t="shared" si="61"/>
        <v>0</v>
      </c>
      <c r="G628" s="14"/>
      <c r="H628" s="14"/>
      <c r="I628" s="14"/>
      <c r="J628" s="65"/>
      <c r="K628" s="38"/>
    </row>
    <row r="629" spans="1:11" ht="12.75">
      <c r="A629" s="34"/>
      <c r="B629" s="38"/>
      <c r="C629" s="33"/>
      <c r="D629" s="36">
        <v>2016</v>
      </c>
      <c r="E629" s="14">
        <f>G629+H629+I629</f>
        <v>0</v>
      </c>
      <c r="F629" s="13">
        <f t="shared" si="61"/>
        <v>0</v>
      </c>
      <c r="G629" s="14"/>
      <c r="H629" s="14"/>
      <c r="I629" s="14"/>
      <c r="J629" s="65"/>
      <c r="K629" s="38"/>
    </row>
    <row r="630" spans="1:11" ht="12.75">
      <c r="A630" s="34"/>
      <c r="B630" s="38"/>
      <c r="C630" s="33"/>
      <c r="D630" s="36">
        <v>2017</v>
      </c>
      <c r="E630" s="14">
        <f>G630+H630+I630</f>
        <v>0</v>
      </c>
      <c r="F630" s="13">
        <f t="shared" si="61"/>
        <v>0</v>
      </c>
      <c r="G630" s="14"/>
      <c r="H630" s="14"/>
      <c r="I630" s="14"/>
      <c r="J630" s="65"/>
      <c r="K630" s="38"/>
    </row>
    <row r="631" spans="1:11" ht="12.75">
      <c r="A631" s="34" t="s">
        <v>441</v>
      </c>
      <c r="B631" s="44" t="s">
        <v>344</v>
      </c>
      <c r="C631" s="33" t="s">
        <v>438</v>
      </c>
      <c r="D631" s="36" t="s">
        <v>394</v>
      </c>
      <c r="E631" s="14">
        <f>E632+E633+E634+E635+E636</f>
        <v>7000</v>
      </c>
      <c r="F631" s="13">
        <f t="shared" si="61"/>
        <v>7000</v>
      </c>
      <c r="G631" s="14">
        <f>G632+G633+G634+G635+G636</f>
        <v>6300</v>
      </c>
      <c r="H631" s="14">
        <f>H632+H633+H634+H635+H636</f>
        <v>700</v>
      </c>
      <c r="I631" s="14">
        <f>I632+I633+I634+I635+I636</f>
        <v>0</v>
      </c>
      <c r="J631" s="11" t="s">
        <v>476</v>
      </c>
      <c r="K631" s="38"/>
    </row>
    <row r="632" spans="1:11" ht="12.75">
      <c r="A632" s="34"/>
      <c r="B632" s="44"/>
      <c r="C632" s="33"/>
      <c r="D632" s="36">
        <v>2013</v>
      </c>
      <c r="E632" s="14">
        <f aca="true" t="shared" si="66" ref="E632:E660">G632+H632+I632</f>
        <v>0</v>
      </c>
      <c r="F632" s="13">
        <f t="shared" si="61"/>
        <v>0</v>
      </c>
      <c r="G632" s="14"/>
      <c r="H632" s="14"/>
      <c r="I632" s="14"/>
      <c r="J632" s="11"/>
      <c r="K632" s="38"/>
    </row>
    <row r="633" spans="1:11" ht="12.75">
      <c r="A633" s="34"/>
      <c r="B633" s="44"/>
      <c r="C633" s="33"/>
      <c r="D633" s="36">
        <v>2014</v>
      </c>
      <c r="E633" s="14">
        <f t="shared" si="66"/>
        <v>7000</v>
      </c>
      <c r="F633" s="13">
        <f t="shared" si="61"/>
        <v>7000</v>
      </c>
      <c r="G633" s="14">
        <v>6300</v>
      </c>
      <c r="H633" s="14">
        <v>700</v>
      </c>
      <c r="I633" s="14"/>
      <c r="J633" s="11"/>
      <c r="K633" s="38"/>
    </row>
    <row r="634" spans="1:11" ht="12.75">
      <c r="A634" s="34"/>
      <c r="B634" s="44"/>
      <c r="C634" s="33"/>
      <c r="D634" s="36">
        <v>2015</v>
      </c>
      <c r="E634" s="14">
        <f t="shared" si="66"/>
        <v>0</v>
      </c>
      <c r="F634" s="13">
        <f t="shared" si="61"/>
        <v>0</v>
      </c>
      <c r="G634" s="14"/>
      <c r="H634" s="14"/>
      <c r="I634" s="14"/>
      <c r="J634" s="11"/>
      <c r="K634" s="38"/>
    </row>
    <row r="635" spans="1:11" ht="12.75">
      <c r="A635" s="34"/>
      <c r="B635" s="44"/>
      <c r="C635" s="33"/>
      <c r="D635" s="36">
        <v>2016</v>
      </c>
      <c r="E635" s="14">
        <f t="shared" si="66"/>
        <v>0</v>
      </c>
      <c r="F635" s="13">
        <f t="shared" si="61"/>
        <v>0</v>
      </c>
      <c r="G635" s="14"/>
      <c r="H635" s="14"/>
      <c r="I635" s="14"/>
      <c r="J635" s="11"/>
      <c r="K635" s="38"/>
    </row>
    <row r="636" spans="1:11" ht="12.75">
      <c r="A636" s="34"/>
      <c r="B636" s="44"/>
      <c r="C636" s="33"/>
      <c r="D636" s="36">
        <v>2017</v>
      </c>
      <c r="E636" s="14">
        <f t="shared" si="66"/>
        <v>0</v>
      </c>
      <c r="F636" s="13">
        <f t="shared" si="61"/>
        <v>0</v>
      </c>
      <c r="G636" s="14"/>
      <c r="H636" s="14"/>
      <c r="I636" s="14"/>
      <c r="J636" s="11"/>
      <c r="K636" s="38"/>
    </row>
    <row r="637" spans="1:11" ht="12.75">
      <c r="A637" s="34" t="s">
        <v>442</v>
      </c>
      <c r="B637" s="44" t="s">
        <v>481</v>
      </c>
      <c r="C637" s="33" t="s">
        <v>482</v>
      </c>
      <c r="D637" s="36" t="s">
        <v>394</v>
      </c>
      <c r="E637" s="14">
        <f t="shared" si="66"/>
        <v>2900</v>
      </c>
      <c r="F637" s="13">
        <f t="shared" si="61"/>
        <v>2900</v>
      </c>
      <c r="G637" s="14">
        <f>G638+G639+G640+G641+G642</f>
        <v>0</v>
      </c>
      <c r="H637" s="14">
        <f>H638+H639+H640+H641+H642</f>
        <v>2900</v>
      </c>
      <c r="I637" s="14">
        <f>I638+I639+I640+I641+I642</f>
        <v>0</v>
      </c>
      <c r="J637" s="11" t="s">
        <v>142</v>
      </c>
      <c r="K637" s="38"/>
    </row>
    <row r="638" spans="1:11" ht="12.75">
      <c r="A638" s="34"/>
      <c r="B638" s="44"/>
      <c r="C638" s="33"/>
      <c r="D638" s="36">
        <v>2013</v>
      </c>
      <c r="E638" s="14">
        <f t="shared" si="66"/>
        <v>300</v>
      </c>
      <c r="F638" s="13">
        <f t="shared" si="61"/>
        <v>300</v>
      </c>
      <c r="G638" s="14"/>
      <c r="H638" s="14">
        <v>300</v>
      </c>
      <c r="I638" s="14"/>
      <c r="J638" s="11"/>
      <c r="K638" s="38"/>
    </row>
    <row r="639" spans="1:11" ht="12.75">
      <c r="A639" s="34"/>
      <c r="B639" s="44"/>
      <c r="C639" s="33"/>
      <c r="D639" s="36">
        <v>2014</v>
      </c>
      <c r="E639" s="14">
        <f t="shared" si="66"/>
        <v>1500</v>
      </c>
      <c r="F639" s="13">
        <f t="shared" si="61"/>
        <v>1500</v>
      </c>
      <c r="G639" s="14"/>
      <c r="H639" s="14">
        <v>1500</v>
      </c>
      <c r="I639" s="14"/>
      <c r="J639" s="11"/>
      <c r="K639" s="38"/>
    </row>
    <row r="640" spans="1:11" ht="12.75">
      <c r="A640" s="34"/>
      <c r="B640" s="44"/>
      <c r="C640" s="33"/>
      <c r="D640" s="36">
        <v>2015</v>
      </c>
      <c r="E640" s="14">
        <f t="shared" si="66"/>
        <v>300</v>
      </c>
      <c r="F640" s="13">
        <f t="shared" si="61"/>
        <v>300</v>
      </c>
      <c r="G640" s="14"/>
      <c r="H640" s="14">
        <v>300</v>
      </c>
      <c r="I640" s="14"/>
      <c r="J640" s="11"/>
      <c r="K640" s="38"/>
    </row>
    <row r="641" spans="1:11" ht="12.75">
      <c r="A641" s="34"/>
      <c r="B641" s="44"/>
      <c r="C641" s="33"/>
      <c r="D641" s="36">
        <v>2016</v>
      </c>
      <c r="E641" s="14">
        <f t="shared" si="66"/>
        <v>300</v>
      </c>
      <c r="F641" s="13">
        <f t="shared" si="61"/>
        <v>300</v>
      </c>
      <c r="G641" s="14"/>
      <c r="H641" s="14">
        <v>300</v>
      </c>
      <c r="I641" s="14"/>
      <c r="J641" s="11"/>
      <c r="K641" s="38"/>
    </row>
    <row r="642" spans="1:11" ht="12.75">
      <c r="A642" s="34"/>
      <c r="B642" s="44"/>
      <c r="C642" s="33"/>
      <c r="D642" s="36">
        <v>2017</v>
      </c>
      <c r="E642" s="14">
        <f t="shared" si="66"/>
        <v>500</v>
      </c>
      <c r="F642" s="13">
        <f t="shared" si="61"/>
        <v>500</v>
      </c>
      <c r="G642" s="14"/>
      <c r="H642" s="14">
        <v>500</v>
      </c>
      <c r="I642" s="14"/>
      <c r="J642" s="11"/>
      <c r="K642" s="38"/>
    </row>
    <row r="643" spans="1:11" ht="12.75">
      <c r="A643" s="34" t="s">
        <v>442</v>
      </c>
      <c r="B643" s="44" t="s">
        <v>483</v>
      </c>
      <c r="C643" s="33" t="s">
        <v>484</v>
      </c>
      <c r="D643" s="36" t="s">
        <v>394</v>
      </c>
      <c r="E643" s="14">
        <f t="shared" si="66"/>
        <v>51552</v>
      </c>
      <c r="F643" s="13">
        <f t="shared" si="61"/>
        <v>51552</v>
      </c>
      <c r="G643" s="14">
        <f>G644+G645+G646+G647+G648</f>
        <v>39184.7</v>
      </c>
      <c r="H643" s="14">
        <f>H644+H645+H646+H647+H648</f>
        <v>12367.3</v>
      </c>
      <c r="I643" s="14">
        <f>I644+I645+I646+I647+I648</f>
        <v>0</v>
      </c>
      <c r="J643" s="11" t="s">
        <v>143</v>
      </c>
      <c r="K643" s="38"/>
    </row>
    <row r="644" spans="1:11" ht="12.75">
      <c r="A644" s="34"/>
      <c r="B644" s="44"/>
      <c r="C644" s="33"/>
      <c r="D644" s="36">
        <v>2013</v>
      </c>
      <c r="E644" s="14">
        <f t="shared" si="66"/>
        <v>843</v>
      </c>
      <c r="F644" s="13">
        <f t="shared" si="61"/>
        <v>843</v>
      </c>
      <c r="G644" s="14">
        <v>605.7</v>
      </c>
      <c r="H644" s="14">
        <v>237.3</v>
      </c>
      <c r="I644" s="14"/>
      <c r="J644" s="11"/>
      <c r="K644" s="38"/>
    </row>
    <row r="645" spans="1:11" ht="12.75">
      <c r="A645" s="34"/>
      <c r="B645" s="44"/>
      <c r="C645" s="33"/>
      <c r="D645" s="36">
        <v>2014</v>
      </c>
      <c r="E645" s="14">
        <f t="shared" si="66"/>
        <v>10709</v>
      </c>
      <c r="F645" s="13">
        <f t="shared" si="61"/>
        <v>10709</v>
      </c>
      <c r="G645" s="14">
        <v>9379</v>
      </c>
      <c r="H645" s="14">
        <v>1330</v>
      </c>
      <c r="I645" s="14"/>
      <c r="J645" s="11"/>
      <c r="K645" s="38"/>
    </row>
    <row r="646" spans="1:11" ht="12.75">
      <c r="A646" s="34"/>
      <c r="B646" s="44"/>
      <c r="C646" s="33"/>
      <c r="D646" s="36">
        <v>2015</v>
      </c>
      <c r="E646" s="14">
        <f t="shared" si="66"/>
        <v>10000</v>
      </c>
      <c r="F646" s="13">
        <f t="shared" si="61"/>
        <v>10000</v>
      </c>
      <c r="G646" s="14">
        <v>7300</v>
      </c>
      <c r="H646" s="14">
        <v>2700</v>
      </c>
      <c r="I646" s="14"/>
      <c r="J646" s="11"/>
      <c r="K646" s="38"/>
    </row>
    <row r="647" spans="1:11" ht="12.75">
      <c r="A647" s="34"/>
      <c r="B647" s="44"/>
      <c r="C647" s="33"/>
      <c r="D647" s="36">
        <v>2016</v>
      </c>
      <c r="E647" s="14">
        <f t="shared" si="66"/>
        <v>10000</v>
      </c>
      <c r="F647" s="13">
        <f t="shared" si="61"/>
        <v>10000</v>
      </c>
      <c r="G647" s="14">
        <v>7300</v>
      </c>
      <c r="H647" s="14">
        <v>2700</v>
      </c>
      <c r="I647" s="14"/>
      <c r="J647" s="11"/>
      <c r="K647" s="38"/>
    </row>
    <row r="648" spans="1:11" ht="12.75">
      <c r="A648" s="34"/>
      <c r="B648" s="44"/>
      <c r="C648" s="33"/>
      <c r="D648" s="36">
        <v>2017</v>
      </c>
      <c r="E648" s="14">
        <f t="shared" si="66"/>
        <v>20000</v>
      </c>
      <c r="F648" s="13">
        <f aca="true" t="shared" si="67" ref="F648:F696">G648+H648</f>
        <v>20000</v>
      </c>
      <c r="G648" s="14">
        <v>14600</v>
      </c>
      <c r="H648" s="14">
        <v>5400</v>
      </c>
      <c r="I648" s="14"/>
      <c r="J648" s="11"/>
      <c r="K648" s="38"/>
    </row>
    <row r="649" spans="1:11" ht="12.75">
      <c r="A649" s="34" t="s">
        <v>9</v>
      </c>
      <c r="B649" s="44" t="s">
        <v>487</v>
      </c>
      <c r="C649" s="33" t="s">
        <v>488</v>
      </c>
      <c r="D649" s="36" t="s">
        <v>394</v>
      </c>
      <c r="E649" s="14">
        <f t="shared" si="66"/>
        <v>804</v>
      </c>
      <c r="F649" s="13">
        <f t="shared" si="67"/>
        <v>804</v>
      </c>
      <c r="G649" s="14">
        <f>G650+G651+G652+G653+G654</f>
        <v>0</v>
      </c>
      <c r="H649" s="14">
        <f>H650+H651+H652+H653+H654</f>
        <v>804</v>
      </c>
      <c r="I649" s="14">
        <f>I650+I651+I652+I653+I654</f>
        <v>0</v>
      </c>
      <c r="J649" s="11" t="s">
        <v>144</v>
      </c>
      <c r="K649" s="38"/>
    </row>
    <row r="650" spans="1:11" ht="12.75">
      <c r="A650" s="34"/>
      <c r="B650" s="44"/>
      <c r="C650" s="33"/>
      <c r="D650" s="36">
        <v>2013</v>
      </c>
      <c r="E650" s="14">
        <f t="shared" si="66"/>
        <v>177</v>
      </c>
      <c r="F650" s="13">
        <f t="shared" si="67"/>
        <v>177</v>
      </c>
      <c r="G650" s="14"/>
      <c r="H650" s="14">
        <v>177</v>
      </c>
      <c r="I650" s="14"/>
      <c r="J650" s="11"/>
      <c r="K650" s="38"/>
    </row>
    <row r="651" spans="1:11" ht="12.75">
      <c r="A651" s="34"/>
      <c r="B651" s="44"/>
      <c r="C651" s="33"/>
      <c r="D651" s="36">
        <v>2014</v>
      </c>
      <c r="E651" s="14">
        <f t="shared" si="66"/>
        <v>177</v>
      </c>
      <c r="F651" s="13">
        <f t="shared" si="67"/>
        <v>177</v>
      </c>
      <c r="G651" s="14"/>
      <c r="H651" s="14">
        <v>177</v>
      </c>
      <c r="I651" s="14"/>
      <c r="J651" s="11"/>
      <c r="K651" s="38"/>
    </row>
    <row r="652" spans="1:11" ht="12.75">
      <c r="A652" s="34"/>
      <c r="B652" s="44"/>
      <c r="C652" s="33"/>
      <c r="D652" s="36">
        <v>2015</v>
      </c>
      <c r="E652" s="14">
        <f t="shared" si="66"/>
        <v>150</v>
      </c>
      <c r="F652" s="13">
        <f t="shared" si="67"/>
        <v>150</v>
      </c>
      <c r="G652" s="14"/>
      <c r="H652" s="14">
        <v>150</v>
      </c>
      <c r="I652" s="14"/>
      <c r="J652" s="11"/>
      <c r="K652" s="38"/>
    </row>
    <row r="653" spans="1:11" ht="12.75">
      <c r="A653" s="34"/>
      <c r="B653" s="44"/>
      <c r="C653" s="33"/>
      <c r="D653" s="36">
        <v>2016</v>
      </c>
      <c r="E653" s="14">
        <f t="shared" si="66"/>
        <v>150</v>
      </c>
      <c r="F653" s="13">
        <f t="shared" si="67"/>
        <v>150</v>
      </c>
      <c r="G653" s="14"/>
      <c r="H653" s="14">
        <v>150</v>
      </c>
      <c r="I653" s="14"/>
      <c r="J653" s="11"/>
      <c r="K653" s="38"/>
    </row>
    <row r="654" spans="1:11" ht="12.75">
      <c r="A654" s="34"/>
      <c r="B654" s="44"/>
      <c r="C654" s="33"/>
      <c r="D654" s="36">
        <v>2017</v>
      </c>
      <c r="E654" s="14">
        <f t="shared" si="66"/>
        <v>150</v>
      </c>
      <c r="F654" s="13">
        <f t="shared" si="67"/>
        <v>150</v>
      </c>
      <c r="G654" s="14"/>
      <c r="H654" s="14">
        <v>150</v>
      </c>
      <c r="I654" s="14"/>
      <c r="J654" s="11"/>
      <c r="K654" s="38"/>
    </row>
    <row r="655" spans="1:11" ht="12.75">
      <c r="A655" s="34" t="s">
        <v>19</v>
      </c>
      <c r="B655" s="44" t="s">
        <v>345</v>
      </c>
      <c r="C655" s="33" t="s">
        <v>489</v>
      </c>
      <c r="D655" s="36" t="s">
        <v>394</v>
      </c>
      <c r="E655" s="14">
        <f t="shared" si="66"/>
        <v>9800</v>
      </c>
      <c r="F655" s="13">
        <f t="shared" si="67"/>
        <v>5800</v>
      </c>
      <c r="G655" s="14">
        <f>G656+G657+G658+G659+G660</f>
        <v>3800</v>
      </c>
      <c r="H655" s="14">
        <f>H656+H657+H658+H659+H660</f>
        <v>2000</v>
      </c>
      <c r="I655" s="14">
        <f>I656+I657+I658+I659+I660</f>
        <v>4000</v>
      </c>
      <c r="J655" s="11" t="s">
        <v>145</v>
      </c>
      <c r="K655" s="38"/>
    </row>
    <row r="656" spans="1:11" ht="12.75">
      <c r="A656" s="34"/>
      <c r="B656" s="44"/>
      <c r="C656" s="33"/>
      <c r="D656" s="36">
        <v>2013</v>
      </c>
      <c r="E656" s="14">
        <f t="shared" si="66"/>
        <v>800</v>
      </c>
      <c r="F656" s="13">
        <f t="shared" si="67"/>
        <v>800</v>
      </c>
      <c r="G656" s="14"/>
      <c r="H656" s="14">
        <v>800</v>
      </c>
      <c r="I656" s="14"/>
      <c r="J656" s="11"/>
      <c r="K656" s="38"/>
    </row>
    <row r="657" spans="1:11" ht="12.75">
      <c r="A657" s="34"/>
      <c r="B657" s="44"/>
      <c r="C657" s="33"/>
      <c r="D657" s="36">
        <v>2014</v>
      </c>
      <c r="E657" s="14">
        <f t="shared" si="66"/>
        <v>2000</v>
      </c>
      <c r="F657" s="13">
        <f t="shared" si="67"/>
        <v>500</v>
      </c>
      <c r="G657" s="14"/>
      <c r="H657" s="14">
        <v>500</v>
      </c>
      <c r="I657" s="14">
        <v>1500</v>
      </c>
      <c r="J657" s="11"/>
      <c r="K657" s="38"/>
    </row>
    <row r="658" spans="1:11" ht="12.75">
      <c r="A658" s="34"/>
      <c r="B658" s="44"/>
      <c r="C658" s="33"/>
      <c r="D658" s="36">
        <v>2015</v>
      </c>
      <c r="E658" s="14">
        <f t="shared" si="66"/>
        <v>7000</v>
      </c>
      <c r="F658" s="13">
        <f t="shared" si="67"/>
        <v>4500</v>
      </c>
      <c r="G658" s="14">
        <v>3800</v>
      </c>
      <c r="H658" s="14">
        <v>700</v>
      </c>
      <c r="I658" s="14">
        <v>2500</v>
      </c>
      <c r="J658" s="11"/>
      <c r="K658" s="38"/>
    </row>
    <row r="659" spans="1:11" ht="12.75">
      <c r="A659" s="34"/>
      <c r="B659" s="44"/>
      <c r="C659" s="33"/>
      <c r="D659" s="36">
        <v>2016</v>
      </c>
      <c r="E659" s="14">
        <f t="shared" si="66"/>
        <v>0</v>
      </c>
      <c r="F659" s="13">
        <f t="shared" si="67"/>
        <v>0</v>
      </c>
      <c r="G659" s="14"/>
      <c r="H659" s="14"/>
      <c r="I659" s="14"/>
      <c r="J659" s="11"/>
      <c r="K659" s="38"/>
    </row>
    <row r="660" spans="1:11" ht="12.75">
      <c r="A660" s="34"/>
      <c r="B660" s="44"/>
      <c r="C660" s="33"/>
      <c r="D660" s="36">
        <v>2017</v>
      </c>
      <c r="E660" s="14">
        <f t="shared" si="66"/>
        <v>0</v>
      </c>
      <c r="F660" s="13">
        <f t="shared" si="67"/>
        <v>0</v>
      </c>
      <c r="G660" s="14"/>
      <c r="H660" s="14"/>
      <c r="I660" s="14"/>
      <c r="J660" s="11"/>
      <c r="K660" s="38"/>
    </row>
    <row r="661" spans="1:11" ht="12.75">
      <c r="A661" s="34" t="s">
        <v>494</v>
      </c>
      <c r="B661" s="44" t="s">
        <v>499</v>
      </c>
      <c r="C661" s="33" t="s">
        <v>500</v>
      </c>
      <c r="D661" s="36" t="s">
        <v>394</v>
      </c>
      <c r="E661" s="14">
        <f aca="true" t="shared" si="68" ref="E661:E666">G661+H661+I661</f>
        <v>11838</v>
      </c>
      <c r="F661" s="13">
        <f t="shared" si="67"/>
        <v>8663</v>
      </c>
      <c r="G661" s="14">
        <f>G662+G663+G664+G665+G666</f>
        <v>7150</v>
      </c>
      <c r="H661" s="14">
        <f>H662+H663+H664+H665+H666</f>
        <v>1513</v>
      </c>
      <c r="I661" s="14">
        <f>I662+I663+I664+I665+I666</f>
        <v>3175</v>
      </c>
      <c r="J661" s="11" t="s">
        <v>146</v>
      </c>
      <c r="K661" s="38"/>
    </row>
    <row r="662" spans="1:11" ht="12.75">
      <c r="A662" s="34"/>
      <c r="B662" s="44"/>
      <c r="C662" s="33"/>
      <c r="D662" s="36">
        <v>2013</v>
      </c>
      <c r="E662" s="14">
        <f t="shared" si="68"/>
        <v>4138</v>
      </c>
      <c r="F662" s="13">
        <f t="shared" si="67"/>
        <v>2263</v>
      </c>
      <c r="G662" s="14">
        <v>1500</v>
      </c>
      <c r="H662" s="14">
        <v>763</v>
      </c>
      <c r="I662" s="14">
        <v>1875</v>
      </c>
      <c r="J662" s="11"/>
      <c r="K662" s="38"/>
    </row>
    <row r="663" spans="1:11" ht="12.75">
      <c r="A663" s="34"/>
      <c r="B663" s="44"/>
      <c r="C663" s="33"/>
      <c r="D663" s="36">
        <v>2014</v>
      </c>
      <c r="E663" s="14">
        <f t="shared" si="68"/>
        <v>1400</v>
      </c>
      <c r="F663" s="13">
        <f t="shared" si="67"/>
        <v>1000</v>
      </c>
      <c r="G663" s="14">
        <v>880</v>
      </c>
      <c r="H663" s="14">
        <v>120</v>
      </c>
      <c r="I663" s="14">
        <v>400</v>
      </c>
      <c r="J663" s="11"/>
      <c r="K663" s="38"/>
    </row>
    <row r="664" spans="1:11" ht="12.75">
      <c r="A664" s="34"/>
      <c r="B664" s="44"/>
      <c r="C664" s="33"/>
      <c r="D664" s="36">
        <v>2015</v>
      </c>
      <c r="E664" s="14">
        <f t="shared" si="68"/>
        <v>2800</v>
      </c>
      <c r="F664" s="13">
        <f t="shared" si="67"/>
        <v>2650</v>
      </c>
      <c r="G664" s="14">
        <v>2370</v>
      </c>
      <c r="H664" s="14">
        <v>280</v>
      </c>
      <c r="I664" s="14">
        <v>150</v>
      </c>
      <c r="J664" s="11"/>
      <c r="K664" s="38"/>
    </row>
    <row r="665" spans="1:11" ht="12.75">
      <c r="A665" s="34"/>
      <c r="B665" s="44"/>
      <c r="C665" s="33"/>
      <c r="D665" s="36">
        <v>2016</v>
      </c>
      <c r="E665" s="14">
        <f t="shared" si="68"/>
        <v>1500</v>
      </c>
      <c r="F665" s="13">
        <f t="shared" si="67"/>
        <v>1150</v>
      </c>
      <c r="G665" s="14">
        <v>1000</v>
      </c>
      <c r="H665" s="14">
        <v>150</v>
      </c>
      <c r="I665" s="14">
        <v>350</v>
      </c>
      <c r="J665" s="11"/>
      <c r="K665" s="38"/>
    </row>
    <row r="666" spans="1:11" ht="12.75">
      <c r="A666" s="34"/>
      <c r="B666" s="44"/>
      <c r="C666" s="33"/>
      <c r="D666" s="36">
        <v>2017</v>
      </c>
      <c r="E666" s="14">
        <f t="shared" si="68"/>
        <v>2000</v>
      </c>
      <c r="F666" s="13">
        <f t="shared" si="67"/>
        <v>1600</v>
      </c>
      <c r="G666" s="14">
        <v>1400</v>
      </c>
      <c r="H666" s="14">
        <v>200</v>
      </c>
      <c r="I666" s="14">
        <v>400</v>
      </c>
      <c r="J666" s="11"/>
      <c r="K666" s="38"/>
    </row>
    <row r="667" spans="1:11" ht="12.75">
      <c r="A667" s="34" t="s">
        <v>3</v>
      </c>
      <c r="B667" s="44" t="s">
        <v>10</v>
      </c>
      <c r="C667" s="33" t="s">
        <v>11</v>
      </c>
      <c r="D667" s="36" t="s">
        <v>394</v>
      </c>
      <c r="E667" s="14">
        <f aca="true" t="shared" si="69" ref="E667:E672">G667+H667+I667</f>
        <v>12400</v>
      </c>
      <c r="F667" s="13">
        <f t="shared" si="67"/>
        <v>12400</v>
      </c>
      <c r="G667" s="14">
        <f>G668+G669+G670+G671+G672</f>
        <v>11000</v>
      </c>
      <c r="H667" s="14">
        <f>H668+H669+H670+H671+H672</f>
        <v>1400</v>
      </c>
      <c r="I667" s="14">
        <f>I668+I669+I670+I671+I672</f>
        <v>0</v>
      </c>
      <c r="J667" s="11" t="s">
        <v>147</v>
      </c>
      <c r="K667" s="38"/>
    </row>
    <row r="668" spans="1:11" ht="12.75">
      <c r="A668" s="34"/>
      <c r="B668" s="44"/>
      <c r="C668" s="33"/>
      <c r="D668" s="36">
        <v>2013</v>
      </c>
      <c r="E668" s="14">
        <f t="shared" si="69"/>
        <v>0</v>
      </c>
      <c r="F668" s="13">
        <f t="shared" si="67"/>
        <v>0</v>
      </c>
      <c r="G668" s="14"/>
      <c r="H668" s="14"/>
      <c r="I668" s="14"/>
      <c r="J668" s="11"/>
      <c r="K668" s="38"/>
    </row>
    <row r="669" spans="1:11" ht="12.75">
      <c r="A669" s="34"/>
      <c r="B669" s="44"/>
      <c r="C669" s="33"/>
      <c r="D669" s="36">
        <v>2014</v>
      </c>
      <c r="E669" s="14">
        <f t="shared" si="69"/>
        <v>300</v>
      </c>
      <c r="F669" s="13">
        <f t="shared" si="67"/>
        <v>300</v>
      </c>
      <c r="G669" s="14"/>
      <c r="H669" s="14">
        <v>300</v>
      </c>
      <c r="I669" s="14"/>
      <c r="J669" s="11"/>
      <c r="K669" s="38"/>
    </row>
    <row r="670" spans="1:11" ht="12.75">
      <c r="A670" s="34"/>
      <c r="B670" s="44"/>
      <c r="C670" s="33"/>
      <c r="D670" s="36">
        <v>2015</v>
      </c>
      <c r="E670" s="14">
        <f t="shared" si="69"/>
        <v>3300</v>
      </c>
      <c r="F670" s="13">
        <f t="shared" si="67"/>
        <v>3300</v>
      </c>
      <c r="G670" s="14">
        <v>3000</v>
      </c>
      <c r="H670" s="14">
        <v>300</v>
      </c>
      <c r="I670" s="14"/>
      <c r="J670" s="11"/>
      <c r="K670" s="38"/>
    </row>
    <row r="671" spans="1:11" ht="12.75">
      <c r="A671" s="34"/>
      <c r="B671" s="44"/>
      <c r="C671" s="33"/>
      <c r="D671" s="36">
        <v>2016</v>
      </c>
      <c r="E671" s="14">
        <f t="shared" si="69"/>
        <v>4400</v>
      </c>
      <c r="F671" s="13">
        <f t="shared" si="67"/>
        <v>4400</v>
      </c>
      <c r="G671" s="14">
        <v>4000</v>
      </c>
      <c r="H671" s="14">
        <v>400</v>
      </c>
      <c r="I671" s="14"/>
      <c r="J671" s="11"/>
      <c r="K671" s="38"/>
    </row>
    <row r="672" spans="1:11" ht="12.75">
      <c r="A672" s="34"/>
      <c r="B672" s="44"/>
      <c r="C672" s="33"/>
      <c r="D672" s="36">
        <v>2017</v>
      </c>
      <c r="E672" s="14">
        <f t="shared" si="69"/>
        <v>4400</v>
      </c>
      <c r="F672" s="13">
        <f t="shared" si="67"/>
        <v>4400</v>
      </c>
      <c r="G672" s="14">
        <v>4000</v>
      </c>
      <c r="H672" s="14">
        <v>400</v>
      </c>
      <c r="I672" s="14"/>
      <c r="J672" s="11"/>
      <c r="K672" s="38"/>
    </row>
    <row r="673" spans="1:11" ht="12.75">
      <c r="A673" s="34" t="s">
        <v>2</v>
      </c>
      <c r="B673" s="44" t="s">
        <v>87</v>
      </c>
      <c r="C673" s="33" t="s">
        <v>88</v>
      </c>
      <c r="D673" s="36" t="s">
        <v>394</v>
      </c>
      <c r="E673" s="14">
        <f aca="true" t="shared" si="70" ref="E673:E678">G673+H673+I673</f>
        <v>10000</v>
      </c>
      <c r="F673" s="13">
        <f t="shared" si="67"/>
        <v>10000</v>
      </c>
      <c r="G673" s="14">
        <f>G674+G675+G676+G677+G678</f>
        <v>7000</v>
      </c>
      <c r="H673" s="14">
        <f>H674+H675+H676+H677+H678</f>
        <v>3000</v>
      </c>
      <c r="I673" s="14">
        <f>I674+I675+I676+I677+I678</f>
        <v>0</v>
      </c>
      <c r="J673" s="11" t="s">
        <v>148</v>
      </c>
      <c r="K673" s="38"/>
    </row>
    <row r="674" spans="1:11" ht="12.75">
      <c r="A674" s="34"/>
      <c r="B674" s="44"/>
      <c r="C674" s="33"/>
      <c r="D674" s="36">
        <v>2013</v>
      </c>
      <c r="E674" s="14">
        <f t="shared" si="70"/>
        <v>0</v>
      </c>
      <c r="F674" s="13">
        <f t="shared" si="67"/>
        <v>0</v>
      </c>
      <c r="G674" s="14"/>
      <c r="H674" s="14"/>
      <c r="I674" s="14"/>
      <c r="J674" s="11"/>
      <c r="K674" s="38"/>
    </row>
    <row r="675" spans="1:11" ht="12.75">
      <c r="A675" s="34"/>
      <c r="B675" s="44"/>
      <c r="C675" s="33"/>
      <c r="D675" s="36">
        <v>2014</v>
      </c>
      <c r="E675" s="14">
        <f t="shared" si="70"/>
        <v>0</v>
      </c>
      <c r="F675" s="13">
        <f t="shared" si="67"/>
        <v>0</v>
      </c>
      <c r="G675" s="14"/>
      <c r="H675" s="14"/>
      <c r="I675" s="14"/>
      <c r="J675" s="11"/>
      <c r="K675" s="38"/>
    </row>
    <row r="676" spans="1:11" ht="12.75">
      <c r="A676" s="34"/>
      <c r="B676" s="44"/>
      <c r="C676" s="33"/>
      <c r="D676" s="36">
        <v>2015</v>
      </c>
      <c r="E676" s="14">
        <f t="shared" si="70"/>
        <v>0</v>
      </c>
      <c r="F676" s="13">
        <f t="shared" si="67"/>
        <v>0</v>
      </c>
      <c r="G676" s="14"/>
      <c r="H676" s="14"/>
      <c r="I676" s="14"/>
      <c r="J676" s="11"/>
      <c r="K676" s="38"/>
    </row>
    <row r="677" spans="1:11" ht="12.75">
      <c r="A677" s="34"/>
      <c r="B677" s="44"/>
      <c r="C677" s="33"/>
      <c r="D677" s="36">
        <v>2016</v>
      </c>
      <c r="E677" s="14">
        <f t="shared" si="70"/>
        <v>1000</v>
      </c>
      <c r="F677" s="13">
        <f t="shared" si="67"/>
        <v>1000</v>
      </c>
      <c r="G677" s="14"/>
      <c r="H677" s="14">
        <v>1000</v>
      </c>
      <c r="I677" s="14"/>
      <c r="J677" s="11"/>
      <c r="K677" s="38"/>
    </row>
    <row r="678" spans="1:11" ht="12.75">
      <c r="A678" s="34"/>
      <c r="B678" s="44"/>
      <c r="C678" s="33"/>
      <c r="D678" s="36">
        <v>2017</v>
      </c>
      <c r="E678" s="14">
        <f t="shared" si="70"/>
        <v>9000</v>
      </c>
      <c r="F678" s="13">
        <f t="shared" si="67"/>
        <v>9000</v>
      </c>
      <c r="G678" s="14">
        <v>7000</v>
      </c>
      <c r="H678" s="14">
        <v>2000</v>
      </c>
      <c r="I678" s="14"/>
      <c r="J678" s="11"/>
      <c r="K678" s="38"/>
    </row>
    <row r="679" spans="1:11" ht="12.75">
      <c r="A679" s="34" t="s">
        <v>14</v>
      </c>
      <c r="B679" s="44" t="s">
        <v>93</v>
      </c>
      <c r="C679" s="33" t="s">
        <v>94</v>
      </c>
      <c r="D679" s="36" t="s">
        <v>394</v>
      </c>
      <c r="E679" s="14">
        <f aca="true" t="shared" si="71" ref="E679:E684">G679+H679+I679</f>
        <v>300</v>
      </c>
      <c r="F679" s="13">
        <f t="shared" si="67"/>
        <v>300</v>
      </c>
      <c r="G679" s="14">
        <f>G680+G681+G682+G683+G684</f>
        <v>0</v>
      </c>
      <c r="H679" s="14">
        <f>H680+H681+H682+H683+H684</f>
        <v>300</v>
      </c>
      <c r="I679" s="14">
        <f>I680+I681+I682+I683+I684</f>
        <v>0</v>
      </c>
      <c r="J679" s="11" t="s">
        <v>149</v>
      </c>
      <c r="K679" s="38"/>
    </row>
    <row r="680" spans="1:11" ht="12.75">
      <c r="A680" s="34"/>
      <c r="B680" s="44"/>
      <c r="C680" s="33"/>
      <c r="D680" s="36">
        <v>2013</v>
      </c>
      <c r="E680" s="14">
        <f t="shared" si="71"/>
        <v>0</v>
      </c>
      <c r="F680" s="13">
        <f t="shared" si="67"/>
        <v>0</v>
      </c>
      <c r="G680" s="14"/>
      <c r="H680" s="14"/>
      <c r="I680" s="14"/>
      <c r="J680" s="11"/>
      <c r="K680" s="38"/>
    </row>
    <row r="681" spans="1:11" ht="12.75">
      <c r="A681" s="34"/>
      <c r="B681" s="44"/>
      <c r="C681" s="33"/>
      <c r="D681" s="36">
        <v>2014</v>
      </c>
      <c r="E681" s="14">
        <f t="shared" si="71"/>
        <v>0</v>
      </c>
      <c r="F681" s="13">
        <f t="shared" si="67"/>
        <v>0</v>
      </c>
      <c r="G681" s="14"/>
      <c r="H681" s="14"/>
      <c r="I681" s="14"/>
      <c r="J681" s="11"/>
      <c r="K681" s="38"/>
    </row>
    <row r="682" spans="1:11" ht="12.75">
      <c r="A682" s="34"/>
      <c r="B682" s="44"/>
      <c r="C682" s="33"/>
      <c r="D682" s="36">
        <v>2015</v>
      </c>
      <c r="E682" s="14">
        <f t="shared" si="71"/>
        <v>300</v>
      </c>
      <c r="F682" s="13">
        <f t="shared" si="67"/>
        <v>300</v>
      </c>
      <c r="G682" s="14"/>
      <c r="H682" s="14">
        <v>300</v>
      </c>
      <c r="I682" s="14"/>
      <c r="J682" s="11"/>
      <c r="K682" s="38"/>
    </row>
    <row r="683" spans="1:11" ht="12.75">
      <c r="A683" s="34"/>
      <c r="B683" s="44"/>
      <c r="C683" s="33"/>
      <c r="D683" s="36">
        <v>2016</v>
      </c>
      <c r="E683" s="14">
        <f t="shared" si="71"/>
        <v>0</v>
      </c>
      <c r="F683" s="13">
        <f t="shared" si="67"/>
        <v>0</v>
      </c>
      <c r="G683" s="14"/>
      <c r="H683" s="14"/>
      <c r="I683" s="14"/>
      <c r="J683" s="11"/>
      <c r="K683" s="38"/>
    </row>
    <row r="684" spans="1:11" ht="12.75">
      <c r="A684" s="34"/>
      <c r="B684" s="44"/>
      <c r="C684" s="33"/>
      <c r="D684" s="36">
        <v>2017</v>
      </c>
      <c r="E684" s="14">
        <f t="shared" si="71"/>
        <v>0</v>
      </c>
      <c r="F684" s="13">
        <f t="shared" si="67"/>
        <v>0</v>
      </c>
      <c r="G684" s="14"/>
      <c r="H684" s="14"/>
      <c r="I684" s="14"/>
      <c r="J684" s="11"/>
      <c r="K684" s="38"/>
    </row>
    <row r="685" spans="1:11" ht="12.75">
      <c r="A685" s="34" t="s">
        <v>139</v>
      </c>
      <c r="B685" s="44" t="s">
        <v>20</v>
      </c>
      <c r="C685" s="33" t="s">
        <v>21</v>
      </c>
      <c r="D685" s="36" t="s">
        <v>394</v>
      </c>
      <c r="E685" s="14">
        <f aca="true" t="shared" si="72" ref="E685:E690">G685+H685+I685</f>
        <v>6000</v>
      </c>
      <c r="F685" s="13">
        <f t="shared" si="67"/>
        <v>6000</v>
      </c>
      <c r="G685" s="14">
        <f>G686+G687+G688+G689+G690</f>
        <v>5400</v>
      </c>
      <c r="H685" s="14">
        <f>H686+H687+H688+H689+H690</f>
        <v>600</v>
      </c>
      <c r="I685" s="14">
        <f>I686+I687+I688+I689+I690</f>
        <v>0</v>
      </c>
      <c r="J685" s="11" t="s">
        <v>150</v>
      </c>
      <c r="K685" s="38"/>
    </row>
    <row r="686" spans="1:11" ht="12.75">
      <c r="A686" s="34"/>
      <c r="B686" s="44"/>
      <c r="C686" s="33"/>
      <c r="D686" s="36">
        <v>2013</v>
      </c>
      <c r="E686" s="14">
        <f t="shared" si="72"/>
        <v>0</v>
      </c>
      <c r="F686" s="13">
        <f t="shared" si="67"/>
        <v>0</v>
      </c>
      <c r="G686" s="14"/>
      <c r="H686" s="14"/>
      <c r="I686" s="14"/>
      <c r="J686" s="11"/>
      <c r="K686" s="38"/>
    </row>
    <row r="687" spans="1:11" ht="12.75">
      <c r="A687" s="34"/>
      <c r="B687" s="44"/>
      <c r="C687" s="33"/>
      <c r="D687" s="36">
        <v>2014</v>
      </c>
      <c r="E687" s="14">
        <f t="shared" si="72"/>
        <v>1000</v>
      </c>
      <c r="F687" s="13">
        <f t="shared" si="67"/>
        <v>1000</v>
      </c>
      <c r="G687" s="14">
        <v>900</v>
      </c>
      <c r="H687" s="14">
        <v>100</v>
      </c>
      <c r="I687" s="14"/>
      <c r="J687" s="11"/>
      <c r="K687" s="38"/>
    </row>
    <row r="688" spans="1:11" ht="12.75">
      <c r="A688" s="34"/>
      <c r="B688" s="44"/>
      <c r="C688" s="33"/>
      <c r="D688" s="36">
        <v>2015</v>
      </c>
      <c r="E688" s="14">
        <f t="shared" si="72"/>
        <v>1000</v>
      </c>
      <c r="F688" s="13">
        <f t="shared" si="67"/>
        <v>1000</v>
      </c>
      <c r="G688" s="14">
        <v>900</v>
      </c>
      <c r="H688" s="14">
        <v>100</v>
      </c>
      <c r="I688" s="14"/>
      <c r="J688" s="11"/>
      <c r="K688" s="38"/>
    </row>
    <row r="689" spans="1:11" ht="12.75">
      <c r="A689" s="34"/>
      <c r="B689" s="44"/>
      <c r="C689" s="33"/>
      <c r="D689" s="36">
        <v>2016</v>
      </c>
      <c r="E689" s="14">
        <f t="shared" si="72"/>
        <v>2000</v>
      </c>
      <c r="F689" s="13">
        <f t="shared" si="67"/>
        <v>2000</v>
      </c>
      <c r="G689" s="14">
        <v>1800</v>
      </c>
      <c r="H689" s="14">
        <v>200</v>
      </c>
      <c r="I689" s="14"/>
      <c r="J689" s="11"/>
      <c r="K689" s="38"/>
    </row>
    <row r="690" spans="1:11" ht="12.75">
      <c r="A690" s="34"/>
      <c r="B690" s="44"/>
      <c r="C690" s="33"/>
      <c r="D690" s="36">
        <v>2017</v>
      </c>
      <c r="E690" s="14">
        <f t="shared" si="72"/>
        <v>2000</v>
      </c>
      <c r="F690" s="13">
        <f t="shared" si="67"/>
        <v>2000</v>
      </c>
      <c r="G690" s="14">
        <v>1800</v>
      </c>
      <c r="H690" s="14">
        <v>200</v>
      </c>
      <c r="I690" s="14"/>
      <c r="J690" s="11"/>
      <c r="K690" s="38"/>
    </row>
    <row r="691" spans="1:11" ht="12.75">
      <c r="A691" s="34" t="s">
        <v>140</v>
      </c>
      <c r="B691" s="44" t="s">
        <v>485</v>
      </c>
      <c r="C691" s="33" t="s">
        <v>486</v>
      </c>
      <c r="D691" s="36" t="s">
        <v>394</v>
      </c>
      <c r="E691" s="14">
        <f>E692+E693+E694+E695+E696</f>
        <v>7600</v>
      </c>
      <c r="F691" s="13">
        <f t="shared" si="67"/>
        <v>7600</v>
      </c>
      <c r="G691" s="14">
        <f>G692+G693+G694+G695+G696</f>
        <v>5600</v>
      </c>
      <c r="H691" s="14">
        <f>H692+H693+H694+H695+H696</f>
        <v>2000</v>
      </c>
      <c r="I691" s="14">
        <f>I692+I693+I694+I695+I696</f>
        <v>0</v>
      </c>
      <c r="J691" s="11" t="s">
        <v>151</v>
      </c>
      <c r="K691" s="38"/>
    </row>
    <row r="692" spans="1:11" ht="12.75">
      <c r="A692" s="34"/>
      <c r="B692" s="44"/>
      <c r="C692" s="33"/>
      <c r="D692" s="36">
        <v>2013</v>
      </c>
      <c r="E692" s="14">
        <f>G692+H692+I692</f>
        <v>0</v>
      </c>
      <c r="F692" s="13">
        <f t="shared" si="67"/>
        <v>0</v>
      </c>
      <c r="G692" s="14"/>
      <c r="H692" s="14"/>
      <c r="I692" s="14"/>
      <c r="J692" s="11"/>
      <c r="K692" s="38"/>
    </row>
    <row r="693" spans="1:11" ht="12.75">
      <c r="A693" s="34"/>
      <c r="B693" s="44"/>
      <c r="C693" s="33"/>
      <c r="D693" s="36">
        <v>2014</v>
      </c>
      <c r="E693" s="14">
        <f>G693+H693+I693</f>
        <v>5600</v>
      </c>
      <c r="F693" s="13">
        <f t="shared" si="67"/>
        <v>5600</v>
      </c>
      <c r="G693" s="14">
        <v>5600</v>
      </c>
      <c r="H693" s="14"/>
      <c r="I693" s="14"/>
      <c r="J693" s="11"/>
      <c r="K693" s="38"/>
    </row>
    <row r="694" spans="1:11" ht="12.75">
      <c r="A694" s="34"/>
      <c r="B694" s="44"/>
      <c r="C694" s="33"/>
      <c r="D694" s="36">
        <v>2015</v>
      </c>
      <c r="E694" s="14">
        <f>G694+H694+I694</f>
        <v>0</v>
      </c>
      <c r="F694" s="13">
        <f t="shared" si="67"/>
        <v>0</v>
      </c>
      <c r="G694" s="14"/>
      <c r="H694" s="14"/>
      <c r="I694" s="14"/>
      <c r="J694" s="11"/>
      <c r="K694" s="38"/>
    </row>
    <row r="695" spans="1:11" ht="12.75">
      <c r="A695" s="34"/>
      <c r="B695" s="44"/>
      <c r="C695" s="33"/>
      <c r="D695" s="36">
        <v>2016</v>
      </c>
      <c r="E695" s="14">
        <f>G695+H695+I695</f>
        <v>0</v>
      </c>
      <c r="F695" s="13">
        <f t="shared" si="67"/>
        <v>0</v>
      </c>
      <c r="G695" s="14"/>
      <c r="H695" s="14"/>
      <c r="I695" s="14"/>
      <c r="J695" s="11"/>
      <c r="K695" s="38"/>
    </row>
    <row r="696" spans="1:11" ht="12.75">
      <c r="A696" s="34"/>
      <c r="B696" s="44"/>
      <c r="C696" s="33"/>
      <c r="D696" s="36">
        <v>2017</v>
      </c>
      <c r="E696" s="14">
        <f>G696+H696+I696</f>
        <v>2000</v>
      </c>
      <c r="F696" s="13">
        <f t="shared" si="67"/>
        <v>2000</v>
      </c>
      <c r="G696" s="14"/>
      <c r="H696" s="14">
        <v>2000</v>
      </c>
      <c r="I696" s="14"/>
      <c r="J696" s="11"/>
      <c r="K696" s="38"/>
    </row>
    <row r="697" spans="1:11" ht="18.75">
      <c r="A697" s="29" t="s">
        <v>412</v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</row>
    <row r="698" spans="1:11" ht="14.25">
      <c r="A698" s="27" t="s">
        <v>413</v>
      </c>
      <c r="B698" s="27"/>
      <c r="C698" s="27"/>
      <c r="D698" s="27"/>
      <c r="E698" s="27"/>
      <c r="F698" s="27"/>
      <c r="G698" s="27"/>
      <c r="H698" s="27"/>
      <c r="I698" s="27"/>
      <c r="J698" s="27"/>
      <c r="K698" s="27"/>
    </row>
    <row r="699" spans="1:11" ht="12.75">
      <c r="A699" s="27"/>
      <c r="B699" s="42" t="s">
        <v>184</v>
      </c>
      <c r="C699" s="27"/>
      <c r="D699" s="12" t="s">
        <v>394</v>
      </c>
      <c r="E699" s="13">
        <f>E705+E712+E802+E827+E893+E983</f>
        <v>734179.7999999998</v>
      </c>
      <c r="F699" s="13">
        <f>G699+H699</f>
        <v>733579.7999999999</v>
      </c>
      <c r="G699" s="13">
        <f>G705+G712+G802+G827+G893+G983</f>
        <v>646124.2</v>
      </c>
      <c r="H699" s="13">
        <f>H705+H712+H802+H827+H893+H983</f>
        <v>87455.59999999999</v>
      </c>
      <c r="I699" s="13">
        <f>I705+I712+I802+I827+I893+I983</f>
        <v>600</v>
      </c>
      <c r="J699" s="27"/>
      <c r="K699" s="27"/>
    </row>
    <row r="700" spans="1:11" ht="12.75">
      <c r="A700" s="27"/>
      <c r="B700" s="42"/>
      <c r="C700" s="27"/>
      <c r="D700" s="12">
        <v>2013</v>
      </c>
      <c r="E700" s="13">
        <f aca="true" t="shared" si="73" ref="E700:I704">E706+E713+E803+E828+E894+E984</f>
        <v>39073.799999999996</v>
      </c>
      <c r="F700" s="13">
        <f aca="true" t="shared" si="74" ref="F700:F710">G700+H700</f>
        <v>39073.8</v>
      </c>
      <c r="G700" s="13">
        <f t="shared" si="73"/>
        <v>22362.8</v>
      </c>
      <c r="H700" s="13">
        <f t="shared" si="73"/>
        <v>16711.000000000004</v>
      </c>
      <c r="I700" s="13">
        <f t="shared" si="73"/>
        <v>0</v>
      </c>
      <c r="J700" s="27"/>
      <c r="K700" s="27"/>
    </row>
    <row r="701" spans="1:11" ht="12.75">
      <c r="A701" s="27"/>
      <c r="B701" s="42"/>
      <c r="C701" s="27"/>
      <c r="D701" s="12">
        <v>2014</v>
      </c>
      <c r="E701" s="13">
        <f t="shared" si="73"/>
        <v>235179.09999999998</v>
      </c>
      <c r="F701" s="13">
        <f t="shared" si="74"/>
        <v>235179.09999999998</v>
      </c>
      <c r="G701" s="13">
        <f t="shared" si="73"/>
        <v>199915.09999999998</v>
      </c>
      <c r="H701" s="13">
        <f t="shared" si="73"/>
        <v>35264</v>
      </c>
      <c r="I701" s="13">
        <f t="shared" si="73"/>
        <v>0</v>
      </c>
      <c r="J701" s="27"/>
      <c r="K701" s="27"/>
    </row>
    <row r="702" spans="1:11" ht="12.75">
      <c r="A702" s="27"/>
      <c r="B702" s="42"/>
      <c r="C702" s="27"/>
      <c r="D702" s="12">
        <v>2015</v>
      </c>
      <c r="E702" s="13">
        <f t="shared" si="73"/>
        <v>366916.9</v>
      </c>
      <c r="F702" s="13">
        <f t="shared" si="74"/>
        <v>366616.89999999997</v>
      </c>
      <c r="G702" s="13">
        <f t="shared" si="73"/>
        <v>350176.3</v>
      </c>
      <c r="H702" s="13">
        <f t="shared" si="73"/>
        <v>16440.6</v>
      </c>
      <c r="I702" s="13">
        <f t="shared" si="73"/>
        <v>300</v>
      </c>
      <c r="J702" s="27"/>
      <c r="K702" s="27"/>
    </row>
    <row r="703" spans="1:11" ht="12.75">
      <c r="A703" s="27"/>
      <c r="B703" s="42"/>
      <c r="C703" s="27"/>
      <c r="D703" s="12">
        <v>2016</v>
      </c>
      <c r="E703" s="13">
        <f t="shared" si="73"/>
        <v>48730</v>
      </c>
      <c r="F703" s="13">
        <f t="shared" si="74"/>
        <v>48430</v>
      </c>
      <c r="G703" s="13">
        <f t="shared" si="73"/>
        <v>38760</v>
      </c>
      <c r="H703" s="13">
        <f t="shared" si="73"/>
        <v>9670</v>
      </c>
      <c r="I703" s="13">
        <f t="shared" si="73"/>
        <v>300</v>
      </c>
      <c r="J703" s="27"/>
      <c r="K703" s="27"/>
    </row>
    <row r="704" spans="1:11" ht="12.75">
      <c r="A704" s="27"/>
      <c r="B704" s="42"/>
      <c r="C704" s="27"/>
      <c r="D704" s="12">
        <v>2017</v>
      </c>
      <c r="E704" s="13">
        <f t="shared" si="73"/>
        <v>44280</v>
      </c>
      <c r="F704" s="13">
        <f t="shared" si="74"/>
        <v>44280</v>
      </c>
      <c r="G704" s="13">
        <f t="shared" si="73"/>
        <v>34910</v>
      </c>
      <c r="H704" s="13">
        <f t="shared" si="73"/>
        <v>9370</v>
      </c>
      <c r="I704" s="13">
        <f t="shared" si="73"/>
        <v>0</v>
      </c>
      <c r="J704" s="27"/>
      <c r="K704" s="27"/>
    </row>
    <row r="705" spans="1:11" ht="15.75" customHeight="1">
      <c r="A705" s="38" t="s">
        <v>392</v>
      </c>
      <c r="B705" s="71" t="s">
        <v>156</v>
      </c>
      <c r="C705" s="33" t="s">
        <v>489</v>
      </c>
      <c r="D705" s="36" t="s">
        <v>394</v>
      </c>
      <c r="E705" s="14">
        <f aca="true" t="shared" si="75" ref="E705:E710">G705+H705+I705</f>
        <v>5057.2</v>
      </c>
      <c r="F705" s="13">
        <f t="shared" si="74"/>
        <v>5057.2</v>
      </c>
      <c r="G705" s="14">
        <f>G706+G707+G708+G709+G710</f>
        <v>0</v>
      </c>
      <c r="H705" s="14">
        <f>H706+H707+H708+H709+H710</f>
        <v>5057.2</v>
      </c>
      <c r="I705" s="14">
        <f>I706+I707+I708+I709+I710</f>
        <v>0</v>
      </c>
      <c r="J705" s="11" t="s">
        <v>145</v>
      </c>
      <c r="K705" s="38"/>
    </row>
    <row r="706" spans="1:11" ht="12.75">
      <c r="A706" s="38"/>
      <c r="B706" s="71"/>
      <c r="C706" s="33"/>
      <c r="D706" s="36">
        <v>2013</v>
      </c>
      <c r="E706" s="14">
        <f t="shared" si="75"/>
        <v>2557.2</v>
      </c>
      <c r="F706" s="13">
        <f t="shared" si="74"/>
        <v>2557.2</v>
      </c>
      <c r="G706" s="14"/>
      <c r="H706" s="14">
        <v>2557.2</v>
      </c>
      <c r="I706" s="14"/>
      <c r="J706" s="11"/>
      <c r="K706" s="38"/>
    </row>
    <row r="707" spans="1:11" ht="12.75">
      <c r="A707" s="38"/>
      <c r="B707" s="71"/>
      <c r="C707" s="33"/>
      <c r="D707" s="36">
        <v>2014</v>
      </c>
      <c r="E707" s="14">
        <f t="shared" si="75"/>
        <v>2500</v>
      </c>
      <c r="F707" s="13">
        <f t="shared" si="74"/>
        <v>2500</v>
      </c>
      <c r="G707" s="14"/>
      <c r="H707" s="14">
        <v>2500</v>
      </c>
      <c r="I707" s="14"/>
      <c r="J707" s="11"/>
      <c r="K707" s="38"/>
    </row>
    <row r="708" spans="1:11" ht="12.75">
      <c r="A708" s="38"/>
      <c r="B708" s="71"/>
      <c r="C708" s="33"/>
      <c r="D708" s="36">
        <v>2015</v>
      </c>
      <c r="E708" s="14">
        <f t="shared" si="75"/>
        <v>0</v>
      </c>
      <c r="F708" s="13">
        <f t="shared" si="74"/>
        <v>0</v>
      </c>
      <c r="G708" s="14"/>
      <c r="H708" s="14"/>
      <c r="I708" s="14"/>
      <c r="J708" s="11"/>
      <c r="K708" s="38"/>
    </row>
    <row r="709" spans="1:11" ht="12.75">
      <c r="A709" s="38"/>
      <c r="B709" s="71"/>
      <c r="C709" s="33"/>
      <c r="D709" s="36">
        <v>2016</v>
      </c>
      <c r="E709" s="14">
        <f t="shared" si="75"/>
        <v>0</v>
      </c>
      <c r="F709" s="13">
        <f t="shared" si="74"/>
        <v>0</v>
      </c>
      <c r="G709" s="14"/>
      <c r="H709" s="14"/>
      <c r="I709" s="14"/>
      <c r="J709" s="11"/>
      <c r="K709" s="38"/>
    </row>
    <row r="710" spans="1:11" ht="13.5" customHeight="1">
      <c r="A710" s="38"/>
      <c r="B710" s="71"/>
      <c r="C710" s="33"/>
      <c r="D710" s="36">
        <v>2017</v>
      </c>
      <c r="E710" s="14">
        <f t="shared" si="75"/>
        <v>0</v>
      </c>
      <c r="F710" s="13">
        <f t="shared" si="74"/>
        <v>0</v>
      </c>
      <c r="G710" s="14"/>
      <c r="H710" s="14"/>
      <c r="I710" s="14"/>
      <c r="J710" s="11"/>
      <c r="K710" s="38"/>
    </row>
    <row r="711" spans="1:11" ht="14.25">
      <c r="A711" s="27" t="s">
        <v>414</v>
      </c>
      <c r="B711" s="27"/>
      <c r="C711" s="27"/>
      <c r="D711" s="27"/>
      <c r="E711" s="27"/>
      <c r="F711" s="27"/>
      <c r="G711" s="27"/>
      <c r="H711" s="27"/>
      <c r="I711" s="27"/>
      <c r="J711" s="27"/>
      <c r="K711" s="27"/>
    </row>
    <row r="712" spans="1:11" ht="15.75" customHeight="1">
      <c r="A712" s="28" t="s">
        <v>392</v>
      </c>
      <c r="B712" s="43" t="s">
        <v>415</v>
      </c>
      <c r="C712" s="28"/>
      <c r="D712" s="12" t="s">
        <v>394</v>
      </c>
      <c r="E712" s="13">
        <f>E718+E724+E730+E736+E742+E748+E754+E760+E766+E772+E778+E784+E790+E796</f>
        <v>592904.8</v>
      </c>
      <c r="F712" s="13">
        <f>G712+H712</f>
        <v>592604.7999999999</v>
      </c>
      <c r="G712" s="13">
        <f>G718+G724+G730+G736+G742+G748+G754+G760+G766+G772+G778+G784+G790+G796</f>
        <v>550200.6</v>
      </c>
      <c r="H712" s="13">
        <f>H718+H724+H730+H736+H742+H748+H754+H760+H766+H772+H778+H784+H790+H796</f>
        <v>42404.2</v>
      </c>
      <c r="I712" s="13">
        <f>I718+I724+I730+I736+I742+I748+I754+I760+I766+I772+I778+I784+I790+I796</f>
        <v>300</v>
      </c>
      <c r="J712" s="28"/>
      <c r="K712" s="28"/>
    </row>
    <row r="713" spans="1:11" ht="12.75">
      <c r="A713" s="28"/>
      <c r="B713" s="43"/>
      <c r="C713" s="28"/>
      <c r="D713" s="12">
        <v>2013</v>
      </c>
      <c r="E713" s="13">
        <f aca="true" t="shared" si="76" ref="E713:I717">E719+E725+E731+E737+E743+E749+E755+E761+E767+E773+E779+E785+E791+E797</f>
        <v>21966</v>
      </c>
      <c r="F713" s="13">
        <f aca="true" t="shared" si="77" ref="F713:F776">G713+H713</f>
        <v>21966</v>
      </c>
      <c r="G713" s="13">
        <f t="shared" si="76"/>
        <v>16320.8</v>
      </c>
      <c r="H713" s="13">
        <f t="shared" si="76"/>
        <v>5645.200000000001</v>
      </c>
      <c r="I713" s="13">
        <f t="shared" si="76"/>
        <v>0</v>
      </c>
      <c r="J713" s="28"/>
      <c r="K713" s="28"/>
    </row>
    <row r="714" spans="1:11" ht="12.75">
      <c r="A714" s="28"/>
      <c r="B714" s="43"/>
      <c r="C714" s="28"/>
      <c r="D714" s="12">
        <v>2014</v>
      </c>
      <c r="E714" s="13">
        <f t="shared" si="76"/>
        <v>190538.8</v>
      </c>
      <c r="F714" s="13">
        <f t="shared" si="77"/>
        <v>190538.8</v>
      </c>
      <c r="G714" s="13">
        <f t="shared" si="76"/>
        <v>167939.8</v>
      </c>
      <c r="H714" s="13">
        <f t="shared" si="76"/>
        <v>22599</v>
      </c>
      <c r="I714" s="13">
        <f t="shared" si="76"/>
        <v>0</v>
      </c>
      <c r="J714" s="28"/>
      <c r="K714" s="28"/>
    </row>
    <row r="715" spans="1:11" ht="12.75">
      <c r="A715" s="28"/>
      <c r="B715" s="43"/>
      <c r="C715" s="28"/>
      <c r="D715" s="12">
        <v>2015</v>
      </c>
      <c r="E715" s="13">
        <f t="shared" si="76"/>
        <v>335800</v>
      </c>
      <c r="F715" s="13">
        <f t="shared" si="77"/>
        <v>335500</v>
      </c>
      <c r="G715" s="13">
        <f t="shared" si="76"/>
        <v>326640</v>
      </c>
      <c r="H715" s="13">
        <f t="shared" si="76"/>
        <v>8860</v>
      </c>
      <c r="I715" s="13">
        <f t="shared" si="76"/>
        <v>300</v>
      </c>
      <c r="J715" s="28"/>
      <c r="K715" s="28"/>
    </row>
    <row r="716" spans="1:11" ht="12.75">
      <c r="A716" s="28"/>
      <c r="B716" s="43"/>
      <c r="C716" s="28"/>
      <c r="D716" s="12">
        <v>2016</v>
      </c>
      <c r="E716" s="13">
        <f t="shared" si="76"/>
        <v>21800</v>
      </c>
      <c r="F716" s="13">
        <f t="shared" si="77"/>
        <v>21800</v>
      </c>
      <c r="G716" s="13">
        <f t="shared" si="76"/>
        <v>19200</v>
      </c>
      <c r="H716" s="13">
        <f t="shared" si="76"/>
        <v>2600</v>
      </c>
      <c r="I716" s="13">
        <f t="shared" si="76"/>
        <v>0</v>
      </c>
      <c r="J716" s="28"/>
      <c r="K716" s="28"/>
    </row>
    <row r="717" spans="1:11" ht="12.75">
      <c r="A717" s="28"/>
      <c r="B717" s="43"/>
      <c r="C717" s="28"/>
      <c r="D717" s="12">
        <v>2017</v>
      </c>
      <c r="E717" s="13">
        <f t="shared" si="76"/>
        <v>22800</v>
      </c>
      <c r="F717" s="13">
        <f t="shared" si="77"/>
        <v>22800</v>
      </c>
      <c r="G717" s="13">
        <f t="shared" si="76"/>
        <v>20100</v>
      </c>
      <c r="H717" s="13">
        <f t="shared" si="76"/>
        <v>2700</v>
      </c>
      <c r="I717" s="13">
        <f t="shared" si="76"/>
        <v>0</v>
      </c>
      <c r="J717" s="28"/>
      <c r="K717" s="28"/>
    </row>
    <row r="718" spans="1:11" ht="15" customHeight="1">
      <c r="A718" s="34" t="s">
        <v>429</v>
      </c>
      <c r="B718" s="44" t="s">
        <v>501</v>
      </c>
      <c r="C718" s="33" t="s">
        <v>490</v>
      </c>
      <c r="D718" s="36" t="s">
        <v>394</v>
      </c>
      <c r="E718" s="14">
        <f>E719+E720+E721+E722+E723</f>
        <v>2000</v>
      </c>
      <c r="F718" s="13">
        <f t="shared" si="77"/>
        <v>2000</v>
      </c>
      <c r="G718" s="14">
        <f>G719+G720+G721+G722+G723</f>
        <v>1600</v>
      </c>
      <c r="H718" s="14">
        <f>H719+H720+H721+H722+H723</f>
        <v>400</v>
      </c>
      <c r="I718" s="14">
        <f>I719+I720+I721+I722+I723</f>
        <v>0</v>
      </c>
      <c r="J718" s="11" t="s">
        <v>162</v>
      </c>
      <c r="K718" s="38"/>
    </row>
    <row r="719" spans="1:11" ht="12.75">
      <c r="A719" s="34"/>
      <c r="B719" s="44"/>
      <c r="C719" s="33"/>
      <c r="D719" s="36">
        <v>2013</v>
      </c>
      <c r="E719" s="14">
        <f>G719+H719+I719</f>
        <v>0</v>
      </c>
      <c r="F719" s="13">
        <f t="shared" si="77"/>
        <v>0</v>
      </c>
      <c r="G719" s="14"/>
      <c r="H719" s="14"/>
      <c r="I719" s="14"/>
      <c r="J719" s="11"/>
      <c r="K719" s="38"/>
    </row>
    <row r="720" spans="1:11" ht="12.75">
      <c r="A720" s="34"/>
      <c r="B720" s="44"/>
      <c r="C720" s="33"/>
      <c r="D720" s="36">
        <v>2014</v>
      </c>
      <c r="E720" s="14">
        <f>G720+H720</f>
        <v>2000</v>
      </c>
      <c r="F720" s="13">
        <f t="shared" si="77"/>
        <v>2000</v>
      </c>
      <c r="G720" s="14">
        <v>1600</v>
      </c>
      <c r="H720" s="14">
        <v>400</v>
      </c>
      <c r="I720" s="14"/>
      <c r="J720" s="11"/>
      <c r="K720" s="38"/>
    </row>
    <row r="721" spans="1:11" ht="12.75">
      <c r="A721" s="34"/>
      <c r="B721" s="44"/>
      <c r="C721" s="33"/>
      <c r="D721" s="36">
        <v>2015</v>
      </c>
      <c r="E721" s="14">
        <f>G721+H721</f>
        <v>0</v>
      </c>
      <c r="F721" s="13">
        <f t="shared" si="77"/>
        <v>0</v>
      </c>
      <c r="G721" s="14"/>
      <c r="H721" s="14"/>
      <c r="I721" s="14"/>
      <c r="J721" s="11"/>
      <c r="K721" s="38"/>
    </row>
    <row r="722" spans="1:11" ht="12.75">
      <c r="A722" s="34"/>
      <c r="B722" s="44"/>
      <c r="C722" s="33"/>
      <c r="D722" s="36">
        <v>2016</v>
      </c>
      <c r="E722" s="14">
        <f>G722+H722</f>
        <v>0</v>
      </c>
      <c r="F722" s="13">
        <f t="shared" si="77"/>
        <v>0</v>
      </c>
      <c r="G722" s="14"/>
      <c r="H722" s="14"/>
      <c r="I722" s="14"/>
      <c r="J722" s="11"/>
      <c r="K722" s="38"/>
    </row>
    <row r="723" spans="1:11" ht="12.75">
      <c r="A723" s="34"/>
      <c r="B723" s="44"/>
      <c r="C723" s="33"/>
      <c r="D723" s="36">
        <v>2017</v>
      </c>
      <c r="E723" s="14">
        <f>G723+H723</f>
        <v>0</v>
      </c>
      <c r="F723" s="13">
        <f t="shared" si="77"/>
        <v>0</v>
      </c>
      <c r="G723" s="14"/>
      <c r="H723" s="14"/>
      <c r="I723" s="14"/>
      <c r="J723" s="11"/>
      <c r="K723" s="38"/>
    </row>
    <row r="724" spans="1:11" ht="12.75">
      <c r="A724" s="34" t="s">
        <v>431</v>
      </c>
      <c r="B724" s="44" t="s">
        <v>502</v>
      </c>
      <c r="C724" s="33" t="s">
        <v>503</v>
      </c>
      <c r="D724" s="36" t="s">
        <v>394</v>
      </c>
      <c r="E724" s="14">
        <f>E725+E726+E727+E728+E729</f>
        <v>14600</v>
      </c>
      <c r="F724" s="13">
        <f t="shared" si="77"/>
        <v>14300</v>
      </c>
      <c r="G724" s="14">
        <f>G725+G726+G727+G728+G729</f>
        <v>12840</v>
      </c>
      <c r="H724" s="14">
        <f>H725+H726+H727+H728+H729</f>
        <v>1460</v>
      </c>
      <c r="I724" s="14">
        <f>I725+I726+I727+I728+I729</f>
        <v>300</v>
      </c>
      <c r="J724" s="11" t="s">
        <v>146</v>
      </c>
      <c r="K724" s="38"/>
    </row>
    <row r="725" spans="1:11" ht="12.75">
      <c r="A725" s="34"/>
      <c r="B725" s="44"/>
      <c r="C725" s="33"/>
      <c r="D725" s="36">
        <v>2013</v>
      </c>
      <c r="E725" s="14">
        <f>G725+H725+I725</f>
        <v>0</v>
      </c>
      <c r="F725" s="13">
        <f t="shared" si="77"/>
        <v>0</v>
      </c>
      <c r="G725" s="14"/>
      <c r="H725" s="14"/>
      <c r="I725" s="14"/>
      <c r="J725" s="11"/>
      <c r="K725" s="38"/>
    </row>
    <row r="726" spans="1:11" ht="12.75">
      <c r="A726" s="34"/>
      <c r="B726" s="44"/>
      <c r="C726" s="33"/>
      <c r="D726" s="36">
        <v>2014</v>
      </c>
      <c r="E726" s="14">
        <f>G726+H726+I726</f>
        <v>0</v>
      </c>
      <c r="F726" s="13">
        <f t="shared" si="77"/>
        <v>0</v>
      </c>
      <c r="G726" s="14"/>
      <c r="H726" s="14"/>
      <c r="I726" s="14"/>
      <c r="J726" s="11"/>
      <c r="K726" s="38"/>
    </row>
    <row r="727" spans="1:11" ht="12.75">
      <c r="A727" s="34"/>
      <c r="B727" s="44"/>
      <c r="C727" s="33"/>
      <c r="D727" s="36">
        <v>2015</v>
      </c>
      <c r="E727" s="14">
        <f>G727+H727+I727</f>
        <v>14600</v>
      </c>
      <c r="F727" s="13">
        <f t="shared" si="77"/>
        <v>14300</v>
      </c>
      <c r="G727" s="14">
        <v>12840</v>
      </c>
      <c r="H727" s="14">
        <v>1460</v>
      </c>
      <c r="I727" s="14">
        <v>300</v>
      </c>
      <c r="J727" s="11"/>
      <c r="K727" s="38"/>
    </row>
    <row r="728" spans="1:11" ht="12.75">
      <c r="A728" s="34"/>
      <c r="B728" s="44"/>
      <c r="C728" s="33"/>
      <c r="D728" s="36">
        <v>2016</v>
      </c>
      <c r="E728" s="14">
        <f>G728+H728+I728</f>
        <v>0</v>
      </c>
      <c r="F728" s="13">
        <f t="shared" si="77"/>
        <v>0</v>
      </c>
      <c r="G728" s="14"/>
      <c r="H728" s="14"/>
      <c r="I728" s="14"/>
      <c r="J728" s="11"/>
      <c r="K728" s="38"/>
    </row>
    <row r="729" spans="1:11" ht="12.75">
      <c r="A729" s="34"/>
      <c r="B729" s="44"/>
      <c r="C729" s="33"/>
      <c r="D729" s="36">
        <v>2017</v>
      </c>
      <c r="E729" s="14">
        <f>G729+H729</f>
        <v>0</v>
      </c>
      <c r="F729" s="13">
        <f t="shared" si="77"/>
        <v>0</v>
      </c>
      <c r="G729" s="14"/>
      <c r="H729" s="14"/>
      <c r="I729" s="14"/>
      <c r="J729" s="11"/>
      <c r="K729" s="38"/>
    </row>
    <row r="730" spans="1:11" ht="12.75">
      <c r="A730" s="34" t="s">
        <v>433</v>
      </c>
      <c r="B730" s="44" t="s">
        <v>1</v>
      </c>
      <c r="C730" s="33" t="s">
        <v>5</v>
      </c>
      <c r="D730" s="36" t="s">
        <v>394</v>
      </c>
      <c r="E730" s="14">
        <f>E731+E732+E733+E734+E735</f>
        <v>740</v>
      </c>
      <c r="F730" s="13">
        <f t="shared" si="77"/>
        <v>740</v>
      </c>
      <c r="G730" s="14">
        <f>G731+G732+G733+G734+G735</f>
        <v>0</v>
      </c>
      <c r="H730" s="14">
        <f>H731+H732+H733+H734+H735</f>
        <v>740</v>
      </c>
      <c r="I730" s="14">
        <f>I731+I732+I733+I734+I735</f>
        <v>0</v>
      </c>
      <c r="J730" s="11" t="s">
        <v>163</v>
      </c>
      <c r="K730" s="38"/>
    </row>
    <row r="731" spans="1:11" ht="12.75">
      <c r="A731" s="34"/>
      <c r="B731" s="44"/>
      <c r="C731" s="33"/>
      <c r="D731" s="36">
        <v>2013</v>
      </c>
      <c r="E731" s="14">
        <f>G731+H731+I731</f>
        <v>240</v>
      </c>
      <c r="F731" s="13">
        <f t="shared" si="77"/>
        <v>240</v>
      </c>
      <c r="G731" s="14"/>
      <c r="H731" s="14">
        <v>240</v>
      </c>
      <c r="I731" s="14"/>
      <c r="J731" s="11"/>
      <c r="K731" s="38"/>
    </row>
    <row r="732" spans="1:11" ht="12.75">
      <c r="A732" s="34"/>
      <c r="B732" s="44"/>
      <c r="C732" s="33"/>
      <c r="D732" s="36">
        <v>2014</v>
      </c>
      <c r="E732" s="14">
        <f>G732+H732+I732</f>
        <v>300</v>
      </c>
      <c r="F732" s="13">
        <f t="shared" si="77"/>
        <v>300</v>
      </c>
      <c r="G732" s="14"/>
      <c r="H732" s="14">
        <v>300</v>
      </c>
      <c r="I732" s="14"/>
      <c r="J732" s="11"/>
      <c r="K732" s="38"/>
    </row>
    <row r="733" spans="1:11" ht="12.75">
      <c r="A733" s="34"/>
      <c r="B733" s="44"/>
      <c r="C733" s="33"/>
      <c r="D733" s="36">
        <v>2015</v>
      </c>
      <c r="E733" s="14">
        <f>G733+H733+I733</f>
        <v>200</v>
      </c>
      <c r="F733" s="13">
        <f t="shared" si="77"/>
        <v>200</v>
      </c>
      <c r="G733" s="14"/>
      <c r="H733" s="14">
        <v>200</v>
      </c>
      <c r="I733" s="14"/>
      <c r="J733" s="11"/>
      <c r="K733" s="38"/>
    </row>
    <row r="734" spans="1:11" ht="12.75">
      <c r="A734" s="34"/>
      <c r="B734" s="44"/>
      <c r="C734" s="33"/>
      <c r="D734" s="36">
        <v>2016</v>
      </c>
      <c r="E734" s="14">
        <f>G734+H734+I734</f>
        <v>0</v>
      </c>
      <c r="F734" s="13">
        <f t="shared" si="77"/>
        <v>0</v>
      </c>
      <c r="G734" s="14"/>
      <c r="H734" s="14"/>
      <c r="I734" s="14"/>
      <c r="J734" s="11"/>
      <c r="K734" s="38"/>
    </row>
    <row r="735" spans="1:11" ht="12.75">
      <c r="A735" s="34"/>
      <c r="B735" s="44"/>
      <c r="C735" s="33"/>
      <c r="D735" s="36">
        <v>2017</v>
      </c>
      <c r="E735" s="14">
        <f>G735+H735</f>
        <v>0</v>
      </c>
      <c r="F735" s="13">
        <f t="shared" si="77"/>
        <v>0</v>
      </c>
      <c r="G735" s="14"/>
      <c r="H735" s="14"/>
      <c r="I735" s="14"/>
      <c r="J735" s="11"/>
      <c r="K735" s="38"/>
    </row>
    <row r="736" spans="1:11" ht="12.75">
      <c r="A736" s="34" t="s">
        <v>436</v>
      </c>
      <c r="B736" s="44" t="s">
        <v>12</v>
      </c>
      <c r="C736" s="33" t="s">
        <v>13</v>
      </c>
      <c r="D736" s="36" t="s">
        <v>394</v>
      </c>
      <c r="E736" s="14">
        <f>E737+E738+E739+E740+E741</f>
        <v>17000</v>
      </c>
      <c r="F736" s="13">
        <f t="shared" si="77"/>
        <v>17000</v>
      </c>
      <c r="G736" s="14">
        <f>G737+G738+G739+G740+G741</f>
        <v>15300</v>
      </c>
      <c r="H736" s="14">
        <f>H737+H738+H739+H740+H741</f>
        <v>1700</v>
      </c>
      <c r="I736" s="14">
        <f>I737+I738+I739+I740+I741</f>
        <v>0</v>
      </c>
      <c r="J736" s="11" t="s">
        <v>147</v>
      </c>
      <c r="K736" s="38"/>
    </row>
    <row r="737" spans="1:11" ht="12.75">
      <c r="A737" s="34"/>
      <c r="B737" s="44"/>
      <c r="C737" s="33"/>
      <c r="D737" s="36">
        <v>2013</v>
      </c>
      <c r="E737" s="14">
        <f>G737+H737+I737</f>
        <v>0</v>
      </c>
      <c r="F737" s="13">
        <f t="shared" si="77"/>
        <v>0</v>
      </c>
      <c r="G737" s="14"/>
      <c r="H737" s="14"/>
      <c r="I737" s="14"/>
      <c r="J737" s="11"/>
      <c r="K737" s="38"/>
    </row>
    <row r="738" spans="1:11" ht="12.75">
      <c r="A738" s="34"/>
      <c r="B738" s="44"/>
      <c r="C738" s="33"/>
      <c r="D738" s="36">
        <v>2014</v>
      </c>
      <c r="E738" s="14">
        <f>G738+H738+I738</f>
        <v>4000</v>
      </c>
      <c r="F738" s="13">
        <f t="shared" si="77"/>
        <v>4000</v>
      </c>
      <c r="G738" s="14">
        <v>3600</v>
      </c>
      <c r="H738" s="14">
        <v>400</v>
      </c>
      <c r="I738" s="14"/>
      <c r="J738" s="11"/>
      <c r="K738" s="38"/>
    </row>
    <row r="739" spans="1:11" ht="12.75">
      <c r="A739" s="34"/>
      <c r="B739" s="44"/>
      <c r="C739" s="33"/>
      <c r="D739" s="36">
        <v>2015</v>
      </c>
      <c r="E739" s="14">
        <f>G739+H739+I739</f>
        <v>3000</v>
      </c>
      <c r="F739" s="13">
        <f t="shared" si="77"/>
        <v>3000</v>
      </c>
      <c r="G739" s="14">
        <v>2700</v>
      </c>
      <c r="H739" s="14">
        <v>300</v>
      </c>
      <c r="I739" s="14"/>
      <c r="J739" s="11"/>
      <c r="K739" s="38"/>
    </row>
    <row r="740" spans="1:11" ht="12.75">
      <c r="A740" s="34"/>
      <c r="B740" s="44"/>
      <c r="C740" s="33"/>
      <c r="D740" s="36">
        <v>2016</v>
      </c>
      <c r="E740" s="14">
        <f>G740+H740+I740</f>
        <v>4000</v>
      </c>
      <c r="F740" s="13">
        <f t="shared" si="77"/>
        <v>4000</v>
      </c>
      <c r="G740" s="14">
        <v>3600</v>
      </c>
      <c r="H740" s="14">
        <v>400</v>
      </c>
      <c r="I740" s="14"/>
      <c r="J740" s="11"/>
      <c r="K740" s="38"/>
    </row>
    <row r="741" spans="1:11" ht="12.75">
      <c r="A741" s="34"/>
      <c r="B741" s="44"/>
      <c r="C741" s="33"/>
      <c r="D741" s="36">
        <v>2017</v>
      </c>
      <c r="E741" s="14">
        <f>G741+H741</f>
        <v>6000</v>
      </c>
      <c r="F741" s="13">
        <f t="shared" si="77"/>
        <v>6000</v>
      </c>
      <c r="G741" s="14">
        <v>5400</v>
      </c>
      <c r="H741" s="14">
        <v>600</v>
      </c>
      <c r="I741" s="14"/>
      <c r="J741" s="11"/>
      <c r="K741" s="38"/>
    </row>
    <row r="742" spans="1:11" ht="12.75">
      <c r="A742" s="34" t="s">
        <v>437</v>
      </c>
      <c r="B742" s="44" t="s">
        <v>22</v>
      </c>
      <c r="C742" s="33" t="s">
        <v>23</v>
      </c>
      <c r="D742" s="36" t="s">
        <v>394</v>
      </c>
      <c r="E742" s="14">
        <f>E743+E744+E745+E746+E747</f>
        <v>6000</v>
      </c>
      <c r="F742" s="13">
        <f t="shared" si="77"/>
        <v>6000</v>
      </c>
      <c r="G742" s="14">
        <f>G743+G744+G745+G746+G747</f>
        <v>5400</v>
      </c>
      <c r="H742" s="14">
        <f>H743+H744+H745+H746+H747</f>
        <v>600</v>
      </c>
      <c r="I742" s="14">
        <f>I743+I744+I745+I746+I747</f>
        <v>0</v>
      </c>
      <c r="J742" s="11" t="s">
        <v>150</v>
      </c>
      <c r="K742" s="38"/>
    </row>
    <row r="743" spans="1:11" ht="12.75">
      <c r="A743" s="34"/>
      <c r="B743" s="44"/>
      <c r="C743" s="33"/>
      <c r="D743" s="36">
        <v>2013</v>
      </c>
      <c r="E743" s="14">
        <f>G743+H743+I743</f>
        <v>0</v>
      </c>
      <c r="F743" s="13">
        <f t="shared" si="77"/>
        <v>0</v>
      </c>
      <c r="G743" s="14"/>
      <c r="H743" s="14"/>
      <c r="I743" s="14"/>
      <c r="J743" s="11"/>
      <c r="K743" s="38"/>
    </row>
    <row r="744" spans="1:11" ht="12.75">
      <c r="A744" s="34"/>
      <c r="B744" s="44"/>
      <c r="C744" s="33"/>
      <c r="D744" s="36">
        <v>2014</v>
      </c>
      <c r="E744" s="14">
        <f>G744+H744+I744</f>
        <v>1000</v>
      </c>
      <c r="F744" s="13">
        <f t="shared" si="77"/>
        <v>1000</v>
      </c>
      <c r="G744" s="14">
        <v>900</v>
      </c>
      <c r="H744" s="14">
        <v>100</v>
      </c>
      <c r="I744" s="14"/>
      <c r="J744" s="11"/>
      <c r="K744" s="38"/>
    </row>
    <row r="745" spans="1:11" ht="12.75">
      <c r="A745" s="34"/>
      <c r="B745" s="44"/>
      <c r="C745" s="33"/>
      <c r="D745" s="36">
        <v>2015</v>
      </c>
      <c r="E745" s="14">
        <f>G745+H745+I745</f>
        <v>1000</v>
      </c>
      <c r="F745" s="13">
        <f t="shared" si="77"/>
        <v>1000</v>
      </c>
      <c r="G745" s="14">
        <v>900</v>
      </c>
      <c r="H745" s="14">
        <v>100</v>
      </c>
      <c r="I745" s="14"/>
      <c r="J745" s="11"/>
      <c r="K745" s="38"/>
    </row>
    <row r="746" spans="1:11" ht="12.75">
      <c r="A746" s="34"/>
      <c r="B746" s="44"/>
      <c r="C746" s="33"/>
      <c r="D746" s="36">
        <v>2016</v>
      </c>
      <c r="E746" s="14">
        <f>G746+H746+I746</f>
        <v>2000</v>
      </c>
      <c r="F746" s="13">
        <f t="shared" si="77"/>
        <v>2000</v>
      </c>
      <c r="G746" s="14">
        <v>1800</v>
      </c>
      <c r="H746" s="14">
        <v>200</v>
      </c>
      <c r="I746" s="14"/>
      <c r="J746" s="11"/>
      <c r="K746" s="38"/>
    </row>
    <row r="747" spans="1:11" ht="12.75">
      <c r="A747" s="34"/>
      <c r="B747" s="44"/>
      <c r="C747" s="33"/>
      <c r="D747" s="36">
        <v>2017</v>
      </c>
      <c r="E747" s="14">
        <f>G747+H747</f>
        <v>2000</v>
      </c>
      <c r="F747" s="13">
        <f t="shared" si="77"/>
        <v>2000</v>
      </c>
      <c r="G747" s="14">
        <v>1800</v>
      </c>
      <c r="H747" s="14">
        <v>200</v>
      </c>
      <c r="I747" s="14"/>
      <c r="J747" s="11"/>
      <c r="K747" s="38"/>
    </row>
    <row r="748" spans="1:11" ht="12.75">
      <c r="A748" s="34" t="s">
        <v>439</v>
      </c>
      <c r="B748" s="44" t="s">
        <v>46</v>
      </c>
      <c r="C748" s="33" t="s">
        <v>47</v>
      </c>
      <c r="D748" s="36" t="s">
        <v>394</v>
      </c>
      <c r="E748" s="14">
        <f>E749+E750+E751+E752+E753</f>
        <v>600</v>
      </c>
      <c r="F748" s="13">
        <f t="shared" si="77"/>
        <v>600</v>
      </c>
      <c r="G748" s="14">
        <f>G749+G750+G751+G752+G753</f>
        <v>0</v>
      </c>
      <c r="H748" s="14">
        <f>H749+H750+H751+H752+H753</f>
        <v>600</v>
      </c>
      <c r="I748" s="14">
        <f>I749+I750+I751+I752+I753</f>
        <v>0</v>
      </c>
      <c r="J748" s="11" t="s">
        <v>54</v>
      </c>
      <c r="K748" s="38"/>
    </row>
    <row r="749" spans="1:11" ht="12.75">
      <c r="A749" s="34"/>
      <c r="B749" s="44"/>
      <c r="C749" s="33"/>
      <c r="D749" s="36">
        <v>2013</v>
      </c>
      <c r="E749" s="14">
        <f>G749+H749+I749</f>
        <v>0</v>
      </c>
      <c r="F749" s="13">
        <f t="shared" si="77"/>
        <v>0</v>
      </c>
      <c r="G749" s="14"/>
      <c r="H749" s="14"/>
      <c r="I749" s="14"/>
      <c r="J749" s="11"/>
      <c r="K749" s="38"/>
    </row>
    <row r="750" spans="1:11" ht="12.75">
      <c r="A750" s="34"/>
      <c r="B750" s="44"/>
      <c r="C750" s="33"/>
      <c r="D750" s="36">
        <v>2014</v>
      </c>
      <c r="E750" s="14">
        <f>G750+H750+I750</f>
        <v>0</v>
      </c>
      <c r="F750" s="13">
        <f t="shared" si="77"/>
        <v>0</v>
      </c>
      <c r="G750" s="14"/>
      <c r="H750" s="14"/>
      <c r="I750" s="14"/>
      <c r="J750" s="11"/>
      <c r="K750" s="38"/>
    </row>
    <row r="751" spans="1:11" ht="12.75">
      <c r="A751" s="34"/>
      <c r="B751" s="44"/>
      <c r="C751" s="33"/>
      <c r="D751" s="36">
        <v>2015</v>
      </c>
      <c r="E751" s="14">
        <f>G751+H751+I751</f>
        <v>0</v>
      </c>
      <c r="F751" s="13">
        <f t="shared" si="77"/>
        <v>0</v>
      </c>
      <c r="G751" s="14"/>
      <c r="H751" s="14"/>
      <c r="I751" s="14"/>
      <c r="J751" s="11"/>
      <c r="K751" s="38"/>
    </row>
    <row r="752" spans="1:11" ht="12.75">
      <c r="A752" s="34"/>
      <c r="B752" s="44"/>
      <c r="C752" s="33"/>
      <c r="D752" s="36">
        <v>2016</v>
      </c>
      <c r="E752" s="14">
        <f>G752+H752+I752</f>
        <v>300</v>
      </c>
      <c r="F752" s="13">
        <f t="shared" si="77"/>
        <v>300</v>
      </c>
      <c r="G752" s="14"/>
      <c r="H752" s="14">
        <v>300</v>
      </c>
      <c r="I752" s="14"/>
      <c r="J752" s="11"/>
      <c r="K752" s="38"/>
    </row>
    <row r="753" spans="1:11" ht="12.75">
      <c r="A753" s="34"/>
      <c r="B753" s="44"/>
      <c r="C753" s="33"/>
      <c r="D753" s="36">
        <v>2017</v>
      </c>
      <c r="E753" s="14">
        <f>G753+H753</f>
        <v>300</v>
      </c>
      <c r="F753" s="13">
        <f t="shared" si="77"/>
        <v>300</v>
      </c>
      <c r="G753" s="14"/>
      <c r="H753" s="14">
        <v>300</v>
      </c>
      <c r="I753" s="14"/>
      <c r="J753" s="11"/>
      <c r="K753" s="38"/>
    </row>
    <row r="754" spans="1:11" ht="12.75">
      <c r="A754" s="34" t="s">
        <v>441</v>
      </c>
      <c r="B754" s="44" t="s">
        <v>59</v>
      </c>
      <c r="C754" s="33" t="s">
        <v>55</v>
      </c>
      <c r="D754" s="36" t="s">
        <v>394</v>
      </c>
      <c r="E754" s="14">
        <f>E755+E756+E757+E758+E759</f>
        <v>15500</v>
      </c>
      <c r="F754" s="13">
        <f t="shared" si="77"/>
        <v>15500</v>
      </c>
      <c r="G754" s="14">
        <f>G755+G756+G757+G758+G759</f>
        <v>12600</v>
      </c>
      <c r="H754" s="14">
        <f>H755+H756+H757+H758+H759</f>
        <v>2900</v>
      </c>
      <c r="I754" s="14">
        <f>I755+I756+I757+I758+I759</f>
        <v>0</v>
      </c>
      <c r="J754" s="11" t="s">
        <v>142</v>
      </c>
      <c r="K754" s="38"/>
    </row>
    <row r="755" spans="1:11" ht="12.75">
      <c r="A755" s="34"/>
      <c r="B755" s="44"/>
      <c r="C755" s="33"/>
      <c r="D755" s="36">
        <v>2013</v>
      </c>
      <c r="E755" s="14">
        <f>G755+H755+I755</f>
        <v>0</v>
      </c>
      <c r="F755" s="13">
        <f t="shared" si="77"/>
        <v>0</v>
      </c>
      <c r="G755" s="14"/>
      <c r="H755" s="14"/>
      <c r="I755" s="14"/>
      <c r="J755" s="11"/>
      <c r="K755" s="38"/>
    </row>
    <row r="756" spans="1:11" ht="12.75">
      <c r="A756" s="34"/>
      <c r="B756" s="44"/>
      <c r="C756" s="33"/>
      <c r="D756" s="36">
        <v>2014</v>
      </c>
      <c r="E756" s="14">
        <f>G756+H756+I756</f>
        <v>4000</v>
      </c>
      <c r="F756" s="13">
        <f t="shared" si="77"/>
        <v>4000</v>
      </c>
      <c r="G756" s="14">
        <v>3600</v>
      </c>
      <c r="H756" s="14">
        <v>400</v>
      </c>
      <c r="I756" s="14"/>
      <c r="J756" s="11"/>
      <c r="K756" s="38"/>
    </row>
    <row r="757" spans="1:11" ht="12.75">
      <c r="A757" s="34"/>
      <c r="B757" s="44"/>
      <c r="C757" s="33"/>
      <c r="D757" s="36">
        <v>2015</v>
      </c>
      <c r="E757" s="14">
        <f>G757+H757+I757</f>
        <v>1500</v>
      </c>
      <c r="F757" s="13">
        <f t="shared" si="77"/>
        <v>1500</v>
      </c>
      <c r="G757" s="14"/>
      <c r="H757" s="14">
        <v>1500</v>
      </c>
      <c r="I757" s="14"/>
      <c r="J757" s="11"/>
      <c r="K757" s="38"/>
    </row>
    <row r="758" spans="1:11" ht="12.75">
      <c r="A758" s="34"/>
      <c r="B758" s="44"/>
      <c r="C758" s="33"/>
      <c r="D758" s="36">
        <v>2016</v>
      </c>
      <c r="E758" s="14">
        <f>G758+H758+I758</f>
        <v>4000</v>
      </c>
      <c r="F758" s="13">
        <f t="shared" si="77"/>
        <v>4000</v>
      </c>
      <c r="G758" s="14">
        <v>3600</v>
      </c>
      <c r="H758" s="14">
        <v>400</v>
      </c>
      <c r="I758" s="14"/>
      <c r="J758" s="11"/>
      <c r="K758" s="38"/>
    </row>
    <row r="759" spans="1:11" ht="12.75">
      <c r="A759" s="34"/>
      <c r="B759" s="44"/>
      <c r="C759" s="33"/>
      <c r="D759" s="36">
        <v>2017</v>
      </c>
      <c r="E759" s="14">
        <f>G759+H759</f>
        <v>6000</v>
      </c>
      <c r="F759" s="13">
        <f t="shared" si="77"/>
        <v>6000</v>
      </c>
      <c r="G759" s="14">
        <v>5400</v>
      </c>
      <c r="H759" s="14">
        <v>600</v>
      </c>
      <c r="I759" s="14"/>
      <c r="J759" s="11"/>
      <c r="K759" s="38"/>
    </row>
    <row r="760" spans="1:11" ht="12.75">
      <c r="A760" s="34" t="s">
        <v>442</v>
      </c>
      <c r="B760" s="44" t="s">
        <v>60</v>
      </c>
      <c r="C760" s="33" t="s">
        <v>61</v>
      </c>
      <c r="D760" s="36" t="s">
        <v>394</v>
      </c>
      <c r="E760" s="14">
        <f>E761+E762+E763+E764+E765</f>
        <v>47020.8</v>
      </c>
      <c r="F760" s="13">
        <f t="shared" si="77"/>
        <v>47020.8</v>
      </c>
      <c r="G760" s="14">
        <f>G761+G762+G763+G764+G765</f>
        <v>42720.8</v>
      </c>
      <c r="H760" s="14">
        <f>H761+H762+H763+H764+H765</f>
        <v>4300</v>
      </c>
      <c r="I760" s="14">
        <f>I761+I762+I763+I764+I765</f>
        <v>0</v>
      </c>
      <c r="J760" s="11" t="s">
        <v>143</v>
      </c>
      <c r="K760" s="38"/>
    </row>
    <row r="761" spans="1:11" ht="12.75">
      <c r="A761" s="34"/>
      <c r="B761" s="44"/>
      <c r="C761" s="33"/>
      <c r="D761" s="36">
        <v>2013</v>
      </c>
      <c r="E761" s="14">
        <f>G761+H761+I761</f>
        <v>4020.8</v>
      </c>
      <c r="F761" s="13">
        <f t="shared" si="77"/>
        <v>4020.8</v>
      </c>
      <c r="G761" s="14">
        <v>4020.8</v>
      </c>
      <c r="H761" s="14"/>
      <c r="I761" s="14"/>
      <c r="J761" s="11"/>
      <c r="K761" s="38"/>
    </row>
    <row r="762" spans="1:11" ht="12.75">
      <c r="A762" s="34"/>
      <c r="B762" s="44"/>
      <c r="C762" s="33"/>
      <c r="D762" s="36">
        <v>2014</v>
      </c>
      <c r="E762" s="14">
        <f>G762+H762+I762</f>
        <v>30000</v>
      </c>
      <c r="F762" s="13">
        <f t="shared" si="77"/>
        <v>30000</v>
      </c>
      <c r="G762" s="14">
        <v>27000</v>
      </c>
      <c r="H762" s="14">
        <v>3000</v>
      </c>
      <c r="I762" s="14"/>
      <c r="J762" s="11"/>
      <c r="K762" s="38"/>
    </row>
    <row r="763" spans="1:11" ht="12.75">
      <c r="A763" s="34"/>
      <c r="B763" s="44"/>
      <c r="C763" s="33"/>
      <c r="D763" s="36">
        <v>2015</v>
      </c>
      <c r="E763" s="14">
        <f>G763+H763+I763</f>
        <v>4000</v>
      </c>
      <c r="F763" s="13">
        <f t="shared" si="77"/>
        <v>4000</v>
      </c>
      <c r="G763" s="14">
        <v>3600</v>
      </c>
      <c r="H763" s="14">
        <v>400</v>
      </c>
      <c r="I763" s="14"/>
      <c r="J763" s="11"/>
      <c r="K763" s="38"/>
    </row>
    <row r="764" spans="1:11" ht="12.75">
      <c r="A764" s="34"/>
      <c r="B764" s="44"/>
      <c r="C764" s="33"/>
      <c r="D764" s="36">
        <v>2016</v>
      </c>
      <c r="E764" s="14">
        <f>G764+H764+I764</f>
        <v>4000</v>
      </c>
      <c r="F764" s="13">
        <f t="shared" si="77"/>
        <v>4000</v>
      </c>
      <c r="G764" s="14">
        <v>3600</v>
      </c>
      <c r="H764" s="14">
        <v>400</v>
      </c>
      <c r="I764" s="14"/>
      <c r="J764" s="11"/>
      <c r="K764" s="38"/>
    </row>
    <row r="765" spans="1:11" ht="12.75">
      <c r="A765" s="34"/>
      <c r="B765" s="44"/>
      <c r="C765" s="33"/>
      <c r="D765" s="36">
        <v>2017</v>
      </c>
      <c r="E765" s="14">
        <f>G765+H765</f>
        <v>5000</v>
      </c>
      <c r="F765" s="13">
        <f t="shared" si="77"/>
        <v>5000</v>
      </c>
      <c r="G765" s="14">
        <v>4500</v>
      </c>
      <c r="H765" s="14">
        <v>500</v>
      </c>
      <c r="I765" s="14"/>
      <c r="J765" s="11"/>
      <c r="K765" s="38"/>
    </row>
    <row r="766" spans="1:11" ht="12.75">
      <c r="A766" s="34" t="s">
        <v>9</v>
      </c>
      <c r="B766" s="44" t="s">
        <v>70</v>
      </c>
      <c r="C766" s="33" t="s">
        <v>71</v>
      </c>
      <c r="D766" s="36" t="s">
        <v>394</v>
      </c>
      <c r="E766" s="14">
        <f>E767+E768+E769+E770+E771</f>
        <v>16500</v>
      </c>
      <c r="F766" s="13">
        <f t="shared" si="77"/>
        <v>16500</v>
      </c>
      <c r="G766" s="14">
        <f>G767+G768+G769+G770+G771</f>
        <v>15000</v>
      </c>
      <c r="H766" s="14">
        <f>H767+H768+H769+H770+H771</f>
        <v>1500</v>
      </c>
      <c r="I766" s="14">
        <f>I767+I768+I769+I770+I771</f>
        <v>0</v>
      </c>
      <c r="J766" s="11" t="s">
        <v>151</v>
      </c>
      <c r="K766" s="38"/>
    </row>
    <row r="767" spans="1:11" ht="12.75">
      <c r="A767" s="34"/>
      <c r="B767" s="44"/>
      <c r="C767" s="33"/>
      <c r="D767" s="36">
        <v>2013</v>
      </c>
      <c r="E767" s="14">
        <f>G767+H767+I767</f>
        <v>3300</v>
      </c>
      <c r="F767" s="13">
        <f t="shared" si="77"/>
        <v>3300</v>
      </c>
      <c r="G767" s="14">
        <v>3000</v>
      </c>
      <c r="H767" s="14">
        <v>300</v>
      </c>
      <c r="I767" s="14"/>
      <c r="J767" s="11"/>
      <c r="K767" s="38"/>
    </row>
    <row r="768" spans="1:11" ht="12.75">
      <c r="A768" s="34"/>
      <c r="B768" s="44"/>
      <c r="C768" s="33"/>
      <c r="D768" s="36">
        <v>2014</v>
      </c>
      <c r="E768" s="14">
        <f>G768+H768+I768</f>
        <v>3300</v>
      </c>
      <c r="F768" s="13">
        <f t="shared" si="77"/>
        <v>3300</v>
      </c>
      <c r="G768" s="14">
        <v>3000</v>
      </c>
      <c r="H768" s="14">
        <v>300</v>
      </c>
      <c r="I768" s="14"/>
      <c r="J768" s="11"/>
      <c r="K768" s="38"/>
    </row>
    <row r="769" spans="1:11" ht="12.75">
      <c r="A769" s="34"/>
      <c r="B769" s="44"/>
      <c r="C769" s="33"/>
      <c r="D769" s="36">
        <v>2015</v>
      </c>
      <c r="E769" s="14">
        <f>G769+H769+I769</f>
        <v>3300</v>
      </c>
      <c r="F769" s="13">
        <f t="shared" si="77"/>
        <v>3300</v>
      </c>
      <c r="G769" s="14">
        <v>3000</v>
      </c>
      <c r="H769" s="14">
        <v>300</v>
      </c>
      <c r="I769" s="14"/>
      <c r="J769" s="11"/>
      <c r="K769" s="38"/>
    </row>
    <row r="770" spans="1:11" ht="12.75">
      <c r="A770" s="34"/>
      <c r="B770" s="44"/>
      <c r="C770" s="33"/>
      <c r="D770" s="36">
        <v>2016</v>
      </c>
      <c r="E770" s="14">
        <f>G770+H770+I770</f>
        <v>3300</v>
      </c>
      <c r="F770" s="13">
        <f t="shared" si="77"/>
        <v>3300</v>
      </c>
      <c r="G770" s="14">
        <v>3000</v>
      </c>
      <c r="H770" s="14">
        <v>300</v>
      </c>
      <c r="I770" s="14"/>
      <c r="J770" s="11"/>
      <c r="K770" s="38"/>
    </row>
    <row r="771" spans="1:11" ht="12.75">
      <c r="A771" s="34"/>
      <c r="B771" s="44"/>
      <c r="C771" s="33"/>
      <c r="D771" s="36">
        <v>2017</v>
      </c>
      <c r="E771" s="14">
        <f>G771+H771</f>
        <v>3300</v>
      </c>
      <c r="F771" s="13">
        <f t="shared" si="77"/>
        <v>3300</v>
      </c>
      <c r="G771" s="14">
        <v>3000</v>
      </c>
      <c r="H771" s="14">
        <v>300</v>
      </c>
      <c r="I771" s="14"/>
      <c r="J771" s="11"/>
      <c r="K771" s="38"/>
    </row>
    <row r="772" spans="1:11" ht="12.75">
      <c r="A772" s="34" t="s">
        <v>157</v>
      </c>
      <c r="B772" s="44" t="s">
        <v>76</v>
      </c>
      <c r="C772" s="33" t="s">
        <v>77</v>
      </c>
      <c r="D772" s="36" t="s">
        <v>394</v>
      </c>
      <c r="E772" s="14">
        <f>E773+E774+E775+E776+E777</f>
        <v>1095.4</v>
      </c>
      <c r="F772" s="13">
        <f t="shared" si="77"/>
        <v>1095.4</v>
      </c>
      <c r="G772" s="14">
        <f>G773+G774+G775+G776+G777</f>
        <v>0</v>
      </c>
      <c r="H772" s="14">
        <f>H773+H774+H775+H776+H777</f>
        <v>1095.4</v>
      </c>
      <c r="I772" s="14">
        <f>I773+I774+I775+I776+I777</f>
        <v>0</v>
      </c>
      <c r="J772" s="11" t="s">
        <v>144</v>
      </c>
      <c r="K772" s="38"/>
    </row>
    <row r="773" spans="1:11" ht="12.75">
      <c r="A773" s="34"/>
      <c r="B773" s="44"/>
      <c r="C773" s="33"/>
      <c r="D773" s="36">
        <v>2013</v>
      </c>
      <c r="E773" s="14">
        <f>G773+H773+I773</f>
        <v>295.4</v>
      </c>
      <c r="F773" s="13">
        <f t="shared" si="77"/>
        <v>295.4</v>
      </c>
      <c r="G773" s="14"/>
      <c r="H773" s="14">
        <v>295.4</v>
      </c>
      <c r="I773" s="14"/>
      <c r="J773" s="11"/>
      <c r="K773" s="38"/>
    </row>
    <row r="774" spans="1:11" ht="12.75">
      <c r="A774" s="34"/>
      <c r="B774" s="44"/>
      <c r="C774" s="33"/>
      <c r="D774" s="36">
        <v>2014</v>
      </c>
      <c r="E774" s="14">
        <f>G774+H774+I774</f>
        <v>200</v>
      </c>
      <c r="F774" s="13">
        <f t="shared" si="77"/>
        <v>200</v>
      </c>
      <c r="G774" s="14"/>
      <c r="H774" s="14">
        <v>200</v>
      </c>
      <c r="I774" s="14"/>
      <c r="J774" s="11"/>
      <c r="K774" s="38"/>
    </row>
    <row r="775" spans="1:11" ht="12.75">
      <c r="A775" s="34"/>
      <c r="B775" s="44"/>
      <c r="C775" s="33"/>
      <c r="D775" s="36">
        <v>2015</v>
      </c>
      <c r="E775" s="14">
        <f>G775+H775+I775</f>
        <v>200</v>
      </c>
      <c r="F775" s="13">
        <f t="shared" si="77"/>
        <v>200</v>
      </c>
      <c r="G775" s="14"/>
      <c r="H775" s="14">
        <v>200</v>
      </c>
      <c r="I775" s="14"/>
      <c r="J775" s="11"/>
      <c r="K775" s="38"/>
    </row>
    <row r="776" spans="1:11" ht="12.75">
      <c r="A776" s="34"/>
      <c r="B776" s="44"/>
      <c r="C776" s="33"/>
      <c r="D776" s="36">
        <v>2016</v>
      </c>
      <c r="E776" s="14">
        <f>G776+H776+I776</f>
        <v>200</v>
      </c>
      <c r="F776" s="13">
        <f t="shared" si="77"/>
        <v>200</v>
      </c>
      <c r="G776" s="14"/>
      <c r="H776" s="14">
        <v>200</v>
      </c>
      <c r="I776" s="14"/>
      <c r="J776" s="11"/>
      <c r="K776" s="38"/>
    </row>
    <row r="777" spans="1:11" ht="12.75">
      <c r="A777" s="34"/>
      <c r="B777" s="44"/>
      <c r="C777" s="33"/>
      <c r="D777" s="36">
        <v>2017</v>
      </c>
      <c r="E777" s="14">
        <f>G777+H777</f>
        <v>200</v>
      </c>
      <c r="F777" s="13">
        <f aca="true" t="shared" si="78" ref="F777:F819">G777+H777</f>
        <v>200</v>
      </c>
      <c r="G777" s="14"/>
      <c r="H777" s="14">
        <v>200</v>
      </c>
      <c r="I777" s="14"/>
      <c r="J777" s="11"/>
      <c r="K777" s="38"/>
    </row>
    <row r="778" spans="1:11" ht="15.75" customHeight="1">
      <c r="A778" s="34" t="s">
        <v>158</v>
      </c>
      <c r="B778" s="44" t="s">
        <v>81</v>
      </c>
      <c r="C778" s="33" t="s">
        <v>489</v>
      </c>
      <c r="D778" s="36" t="s">
        <v>394</v>
      </c>
      <c r="E778" s="14">
        <f>E779+E780+E781+E782+E783</f>
        <v>38585.6</v>
      </c>
      <c r="F778" s="13">
        <f t="shared" si="78"/>
        <v>38585.6</v>
      </c>
      <c r="G778" s="14">
        <f>G779+G780+G781+G782+G783</f>
        <v>32688</v>
      </c>
      <c r="H778" s="14">
        <f>H779+H780+H781+H782+H783</f>
        <v>5897.6</v>
      </c>
      <c r="I778" s="14">
        <f>I779+I780+I781+I782+I783</f>
        <v>0</v>
      </c>
      <c r="J778" s="11" t="s">
        <v>145</v>
      </c>
      <c r="K778" s="38"/>
    </row>
    <row r="779" spans="1:11" ht="12.75">
      <c r="A779" s="34"/>
      <c r="B779" s="44"/>
      <c r="C779" s="33"/>
      <c r="D779" s="36">
        <v>2013</v>
      </c>
      <c r="E779" s="14">
        <f>G779+H779+I779</f>
        <v>2548.8</v>
      </c>
      <c r="F779" s="13">
        <f t="shared" si="78"/>
        <v>2548.8</v>
      </c>
      <c r="G779" s="14"/>
      <c r="H779" s="14">
        <v>2548.8</v>
      </c>
      <c r="I779" s="14"/>
      <c r="J779" s="11"/>
      <c r="K779" s="38"/>
    </row>
    <row r="780" spans="1:11" ht="12.75">
      <c r="A780" s="34"/>
      <c r="B780" s="44"/>
      <c r="C780" s="33"/>
      <c r="D780" s="36">
        <v>2014</v>
      </c>
      <c r="E780" s="14">
        <f>G780+H780+I780</f>
        <v>28036.8</v>
      </c>
      <c r="F780" s="13">
        <f t="shared" si="78"/>
        <v>28036.8</v>
      </c>
      <c r="G780" s="14">
        <v>25488</v>
      </c>
      <c r="H780" s="14">
        <v>2548.8</v>
      </c>
      <c r="I780" s="14"/>
      <c r="J780" s="11"/>
      <c r="K780" s="38"/>
    </row>
    <row r="781" spans="1:11" ht="12.75">
      <c r="A781" s="34"/>
      <c r="B781" s="44"/>
      <c r="C781" s="33"/>
      <c r="D781" s="36">
        <v>2015</v>
      </c>
      <c r="E781" s="14">
        <f>G781+H781+I781</f>
        <v>4000</v>
      </c>
      <c r="F781" s="13">
        <f t="shared" si="78"/>
        <v>4000</v>
      </c>
      <c r="G781" s="14">
        <v>3600</v>
      </c>
      <c r="H781" s="14">
        <v>400</v>
      </c>
      <c r="I781" s="14"/>
      <c r="J781" s="11"/>
      <c r="K781" s="38"/>
    </row>
    <row r="782" spans="1:11" ht="12.75">
      <c r="A782" s="34"/>
      <c r="B782" s="44"/>
      <c r="C782" s="33"/>
      <c r="D782" s="36">
        <v>2016</v>
      </c>
      <c r="E782" s="14">
        <f>G782+H782+I782</f>
        <v>4000</v>
      </c>
      <c r="F782" s="13">
        <f t="shared" si="78"/>
        <v>4000</v>
      </c>
      <c r="G782" s="14">
        <v>3600</v>
      </c>
      <c r="H782" s="14">
        <v>400</v>
      </c>
      <c r="I782" s="14"/>
      <c r="J782" s="11"/>
      <c r="K782" s="38"/>
    </row>
    <row r="783" spans="1:11" ht="12.75">
      <c r="A783" s="34"/>
      <c r="B783" s="44"/>
      <c r="C783" s="33"/>
      <c r="D783" s="36">
        <v>2017</v>
      </c>
      <c r="E783" s="14">
        <f>G783+H783</f>
        <v>0</v>
      </c>
      <c r="F783" s="13">
        <f t="shared" si="78"/>
        <v>0</v>
      </c>
      <c r="G783" s="14"/>
      <c r="H783" s="14"/>
      <c r="I783" s="14"/>
      <c r="J783" s="11"/>
      <c r="K783" s="38"/>
    </row>
    <row r="784" spans="1:11" ht="12.75">
      <c r="A784" s="34" t="s">
        <v>159</v>
      </c>
      <c r="B784" s="44" t="s">
        <v>89</v>
      </c>
      <c r="C784" s="33" t="s">
        <v>88</v>
      </c>
      <c r="D784" s="36" t="s">
        <v>394</v>
      </c>
      <c r="E784" s="14">
        <f>E785+E786+E787+E788+E789</f>
        <v>6600</v>
      </c>
      <c r="F784" s="13">
        <f t="shared" si="78"/>
        <v>6600</v>
      </c>
      <c r="G784" s="14">
        <f>G785+G786+G787+G788+G789</f>
        <v>0</v>
      </c>
      <c r="H784" s="14">
        <f>H785+H786+H787+H788+H789</f>
        <v>6600</v>
      </c>
      <c r="I784" s="14">
        <f>I785+I786+I787+I788+I789</f>
        <v>0</v>
      </c>
      <c r="J784" s="11" t="s">
        <v>148</v>
      </c>
      <c r="K784" s="38"/>
    </row>
    <row r="785" spans="1:11" ht="12.75">
      <c r="A785" s="34"/>
      <c r="B785" s="44"/>
      <c r="C785" s="33"/>
      <c r="D785" s="36">
        <v>2013</v>
      </c>
      <c r="E785" s="14">
        <f>G785+H785+I785</f>
        <v>0</v>
      </c>
      <c r="F785" s="13">
        <f t="shared" si="78"/>
        <v>0</v>
      </c>
      <c r="G785" s="14"/>
      <c r="H785" s="14"/>
      <c r="I785" s="14"/>
      <c r="J785" s="11"/>
      <c r="K785" s="38"/>
    </row>
    <row r="786" spans="1:11" ht="12.75">
      <c r="A786" s="34"/>
      <c r="B786" s="44"/>
      <c r="C786" s="33"/>
      <c r="D786" s="36">
        <v>2014</v>
      </c>
      <c r="E786" s="14">
        <f>G786+H786+I786</f>
        <v>2600</v>
      </c>
      <c r="F786" s="13">
        <f t="shared" si="78"/>
        <v>2600</v>
      </c>
      <c r="G786" s="14"/>
      <c r="H786" s="14">
        <v>2600</v>
      </c>
      <c r="I786" s="14"/>
      <c r="J786" s="11"/>
      <c r="K786" s="38"/>
    </row>
    <row r="787" spans="1:11" ht="12.75">
      <c r="A787" s="34"/>
      <c r="B787" s="44"/>
      <c r="C787" s="33"/>
      <c r="D787" s="36">
        <v>2015</v>
      </c>
      <c r="E787" s="14">
        <f>G787+H787+I787</f>
        <v>4000</v>
      </c>
      <c r="F787" s="13">
        <f t="shared" si="78"/>
        <v>4000</v>
      </c>
      <c r="G787" s="14"/>
      <c r="H787" s="14">
        <v>4000</v>
      </c>
      <c r="I787" s="14"/>
      <c r="J787" s="11"/>
      <c r="K787" s="38"/>
    </row>
    <row r="788" spans="1:11" ht="12.75">
      <c r="A788" s="34"/>
      <c r="B788" s="44"/>
      <c r="C788" s="33"/>
      <c r="D788" s="36">
        <v>2016</v>
      </c>
      <c r="E788" s="14">
        <f>G788+H788+I788</f>
        <v>0</v>
      </c>
      <c r="F788" s="13">
        <f t="shared" si="78"/>
        <v>0</v>
      </c>
      <c r="G788" s="14"/>
      <c r="H788" s="14"/>
      <c r="I788" s="14"/>
      <c r="J788" s="11"/>
      <c r="K788" s="38"/>
    </row>
    <row r="789" spans="1:11" ht="12.75">
      <c r="A789" s="34"/>
      <c r="B789" s="44"/>
      <c r="C789" s="33"/>
      <c r="D789" s="36">
        <v>2017</v>
      </c>
      <c r="E789" s="14">
        <f>G789+H789</f>
        <v>0</v>
      </c>
      <c r="F789" s="13">
        <f t="shared" si="78"/>
        <v>0</v>
      </c>
      <c r="G789" s="14"/>
      <c r="H789" s="14"/>
      <c r="I789" s="14"/>
      <c r="J789" s="11"/>
      <c r="K789" s="38"/>
    </row>
    <row r="790" spans="1:11" ht="12.75">
      <c r="A790" s="34" t="s">
        <v>160</v>
      </c>
      <c r="B790" s="44" t="s">
        <v>99</v>
      </c>
      <c r="C790" s="33" t="s">
        <v>100</v>
      </c>
      <c r="D790" s="36" t="s">
        <v>394</v>
      </c>
      <c r="E790" s="14">
        <f>E791+E792+E793+E794+E795</f>
        <v>3000</v>
      </c>
      <c r="F790" s="13">
        <f t="shared" si="78"/>
        <v>3000</v>
      </c>
      <c r="G790" s="14">
        <f>G791+G792+G793+G794+G795</f>
        <v>2100</v>
      </c>
      <c r="H790" s="14">
        <f>H791+H792+H793+H794+H795</f>
        <v>900</v>
      </c>
      <c r="I790" s="14">
        <f>I791+I792+I793+I794+I795</f>
        <v>0</v>
      </c>
      <c r="J790" s="11" t="s">
        <v>164</v>
      </c>
      <c r="K790" s="38"/>
    </row>
    <row r="791" spans="1:11" ht="12.75">
      <c r="A791" s="34"/>
      <c r="B791" s="44"/>
      <c r="C791" s="33"/>
      <c r="D791" s="36">
        <v>2013</v>
      </c>
      <c r="E791" s="14">
        <f>G791+H791+I791</f>
        <v>0</v>
      </c>
      <c r="F791" s="13">
        <f t="shared" si="78"/>
        <v>0</v>
      </c>
      <c r="G791" s="14"/>
      <c r="H791" s="14"/>
      <c r="I791" s="14"/>
      <c r="J791" s="11"/>
      <c r="K791" s="38"/>
    </row>
    <row r="792" spans="1:11" ht="12.75">
      <c r="A792" s="34"/>
      <c r="B792" s="44"/>
      <c r="C792" s="33"/>
      <c r="D792" s="36">
        <v>2014</v>
      </c>
      <c r="E792" s="14">
        <f>G792+H792+I792</f>
        <v>3000</v>
      </c>
      <c r="F792" s="13">
        <f t="shared" si="78"/>
        <v>3000</v>
      </c>
      <c r="G792" s="14">
        <v>2100</v>
      </c>
      <c r="H792" s="14">
        <v>900</v>
      </c>
      <c r="I792" s="14"/>
      <c r="J792" s="11"/>
      <c r="K792" s="38"/>
    </row>
    <row r="793" spans="1:11" ht="12.75">
      <c r="A793" s="34"/>
      <c r="B793" s="44"/>
      <c r="C793" s="33"/>
      <c r="D793" s="36">
        <v>2015</v>
      </c>
      <c r="E793" s="14">
        <f>G793+H793+I793</f>
        <v>0</v>
      </c>
      <c r="F793" s="13">
        <f t="shared" si="78"/>
        <v>0</v>
      </c>
      <c r="G793" s="14"/>
      <c r="H793" s="14"/>
      <c r="I793" s="14"/>
      <c r="J793" s="11"/>
      <c r="K793" s="38"/>
    </row>
    <row r="794" spans="1:11" ht="12.75">
      <c r="A794" s="34"/>
      <c r="B794" s="44"/>
      <c r="C794" s="33"/>
      <c r="D794" s="36">
        <v>2016</v>
      </c>
      <c r="E794" s="14">
        <f>G794+H794+I794</f>
        <v>0</v>
      </c>
      <c r="F794" s="13">
        <f t="shared" si="78"/>
        <v>0</v>
      </c>
      <c r="G794" s="14"/>
      <c r="H794" s="14"/>
      <c r="I794" s="14"/>
      <c r="J794" s="11"/>
      <c r="K794" s="38"/>
    </row>
    <row r="795" spans="1:11" ht="12.75">
      <c r="A795" s="34"/>
      <c r="B795" s="44"/>
      <c r="C795" s="33"/>
      <c r="D795" s="36">
        <v>2017</v>
      </c>
      <c r="E795" s="14">
        <f>G795+H795</f>
        <v>0</v>
      </c>
      <c r="F795" s="13">
        <f t="shared" si="78"/>
        <v>0</v>
      </c>
      <c r="G795" s="14"/>
      <c r="H795" s="14"/>
      <c r="I795" s="14"/>
      <c r="J795" s="11"/>
      <c r="K795" s="38"/>
    </row>
    <row r="796" spans="1:11" ht="12.75">
      <c r="A796" s="34" t="s">
        <v>161</v>
      </c>
      <c r="B796" s="44" t="s">
        <v>346</v>
      </c>
      <c r="C796" s="33" t="s">
        <v>430</v>
      </c>
      <c r="D796" s="36" t="s">
        <v>394</v>
      </c>
      <c r="E796" s="14">
        <f>E797+E798+E799+E800+E801</f>
        <v>423663</v>
      </c>
      <c r="F796" s="13">
        <f t="shared" si="78"/>
        <v>423663</v>
      </c>
      <c r="G796" s="14">
        <f>G797+G798+G799+G800+G801</f>
        <v>409951.8</v>
      </c>
      <c r="H796" s="14">
        <f>H797+H798+H799+H800+H801</f>
        <v>13711.2</v>
      </c>
      <c r="I796" s="14">
        <f>I797+I798+I799+I800+I801</f>
        <v>0</v>
      </c>
      <c r="J796" s="11" t="s">
        <v>476</v>
      </c>
      <c r="K796" s="38"/>
    </row>
    <row r="797" spans="1:11" ht="12.75">
      <c r="A797" s="34"/>
      <c r="B797" s="44"/>
      <c r="C797" s="33"/>
      <c r="D797" s="36">
        <v>2013</v>
      </c>
      <c r="E797" s="14">
        <f>G797+H797+I797</f>
        <v>11561</v>
      </c>
      <c r="F797" s="13">
        <f t="shared" si="78"/>
        <v>11561</v>
      </c>
      <c r="G797" s="14">
        <v>9300</v>
      </c>
      <c r="H797" s="14">
        <v>2261</v>
      </c>
      <c r="I797" s="14"/>
      <c r="J797" s="11"/>
      <c r="K797" s="38"/>
    </row>
    <row r="798" spans="1:11" ht="12.75">
      <c r="A798" s="34"/>
      <c r="B798" s="44"/>
      <c r="C798" s="33"/>
      <c r="D798" s="36">
        <v>2014</v>
      </c>
      <c r="E798" s="14">
        <f>G798+H798+I798</f>
        <v>112102</v>
      </c>
      <c r="F798" s="13">
        <f t="shared" si="78"/>
        <v>112102</v>
      </c>
      <c r="G798" s="14">
        <v>100651.8</v>
      </c>
      <c r="H798" s="14">
        <v>11450.2</v>
      </c>
      <c r="I798" s="14"/>
      <c r="J798" s="11"/>
      <c r="K798" s="38"/>
    </row>
    <row r="799" spans="1:11" ht="12.75">
      <c r="A799" s="34"/>
      <c r="B799" s="44"/>
      <c r="C799" s="33"/>
      <c r="D799" s="36">
        <v>2015</v>
      </c>
      <c r="E799" s="14">
        <f>G799+H799+I799</f>
        <v>300000</v>
      </c>
      <c r="F799" s="13">
        <f t="shared" si="78"/>
        <v>300000</v>
      </c>
      <c r="G799" s="14">
        <v>300000</v>
      </c>
      <c r="H799" s="14"/>
      <c r="I799" s="14"/>
      <c r="J799" s="11"/>
      <c r="K799" s="38"/>
    </row>
    <row r="800" spans="1:11" ht="12.75">
      <c r="A800" s="34"/>
      <c r="B800" s="44"/>
      <c r="C800" s="33"/>
      <c r="D800" s="36">
        <v>2016</v>
      </c>
      <c r="E800" s="14">
        <f>G800+H800+I800</f>
        <v>0</v>
      </c>
      <c r="F800" s="13">
        <f t="shared" si="78"/>
        <v>0</v>
      </c>
      <c r="G800" s="14"/>
      <c r="H800" s="14"/>
      <c r="I800" s="14"/>
      <c r="J800" s="11"/>
      <c r="K800" s="38"/>
    </row>
    <row r="801" spans="1:11" ht="20.25" customHeight="1">
      <c r="A801" s="34"/>
      <c r="B801" s="44"/>
      <c r="C801" s="33"/>
      <c r="D801" s="36">
        <v>2017</v>
      </c>
      <c r="E801" s="14">
        <f>G801+H801</f>
        <v>0</v>
      </c>
      <c r="F801" s="13">
        <f t="shared" si="78"/>
        <v>0</v>
      </c>
      <c r="G801" s="14"/>
      <c r="H801" s="14"/>
      <c r="I801" s="14"/>
      <c r="J801" s="11"/>
      <c r="K801" s="38"/>
    </row>
    <row r="802" spans="1:11" ht="12.75">
      <c r="A802" s="27" t="s">
        <v>395</v>
      </c>
      <c r="B802" s="32" t="s">
        <v>416</v>
      </c>
      <c r="C802" s="27"/>
      <c r="D802" s="12" t="s">
        <v>394</v>
      </c>
      <c r="E802" s="13">
        <f>E808+E814+E820</f>
        <v>35197.2</v>
      </c>
      <c r="F802" s="13">
        <f t="shared" si="78"/>
        <v>35197.2</v>
      </c>
      <c r="G802" s="13">
        <f>G808+G814+G820</f>
        <v>29431.6</v>
      </c>
      <c r="H802" s="13">
        <f>H808+H814+H820</f>
        <v>5765.6</v>
      </c>
      <c r="I802" s="13">
        <f>I808+I814+I820</f>
        <v>0</v>
      </c>
      <c r="J802" s="27"/>
      <c r="K802" s="27"/>
    </row>
    <row r="803" spans="1:11" ht="12.75">
      <c r="A803" s="27"/>
      <c r="B803" s="32"/>
      <c r="C803" s="27"/>
      <c r="D803" s="12">
        <v>2013</v>
      </c>
      <c r="E803" s="13">
        <f aca="true" t="shared" si="79" ref="E803:H807">E809+E815+E821</f>
        <v>1440</v>
      </c>
      <c r="F803" s="13">
        <f t="shared" si="78"/>
        <v>1440</v>
      </c>
      <c r="G803" s="13">
        <f t="shared" si="79"/>
        <v>0</v>
      </c>
      <c r="H803" s="13">
        <f t="shared" si="79"/>
        <v>1440</v>
      </c>
      <c r="I803" s="13"/>
      <c r="J803" s="27"/>
      <c r="K803" s="27"/>
    </row>
    <row r="804" spans="1:11" ht="12.75">
      <c r="A804" s="27"/>
      <c r="B804" s="32"/>
      <c r="C804" s="27"/>
      <c r="D804" s="12">
        <v>2014</v>
      </c>
      <c r="E804" s="13">
        <f t="shared" si="79"/>
        <v>20550.3</v>
      </c>
      <c r="F804" s="13">
        <f t="shared" si="78"/>
        <v>20550.3</v>
      </c>
      <c r="G804" s="13">
        <f t="shared" si="79"/>
        <v>18265.3</v>
      </c>
      <c r="H804" s="13">
        <f t="shared" si="79"/>
        <v>2285</v>
      </c>
      <c r="I804" s="13"/>
      <c r="J804" s="27"/>
      <c r="K804" s="27"/>
    </row>
    <row r="805" spans="1:11" ht="12.75">
      <c r="A805" s="27"/>
      <c r="B805" s="32"/>
      <c r="C805" s="27"/>
      <c r="D805" s="12">
        <v>2015</v>
      </c>
      <c r="E805" s="13">
        <f t="shared" si="79"/>
        <v>7606.900000000001</v>
      </c>
      <c r="F805" s="13">
        <f t="shared" si="78"/>
        <v>7606.9</v>
      </c>
      <c r="G805" s="13">
        <f t="shared" si="79"/>
        <v>6486.3</v>
      </c>
      <c r="H805" s="13">
        <f t="shared" si="79"/>
        <v>1120.6</v>
      </c>
      <c r="I805" s="13"/>
      <c r="J805" s="27"/>
      <c r="K805" s="27"/>
    </row>
    <row r="806" spans="1:11" ht="12.75">
      <c r="A806" s="27"/>
      <c r="B806" s="32"/>
      <c r="C806" s="27"/>
      <c r="D806" s="12">
        <v>2016</v>
      </c>
      <c r="E806" s="13">
        <f t="shared" si="79"/>
        <v>5500</v>
      </c>
      <c r="F806" s="13">
        <f t="shared" si="78"/>
        <v>5500</v>
      </c>
      <c r="G806" s="13">
        <f t="shared" si="79"/>
        <v>4680</v>
      </c>
      <c r="H806" s="13">
        <f t="shared" si="79"/>
        <v>820</v>
      </c>
      <c r="I806" s="13"/>
      <c r="J806" s="27"/>
      <c r="K806" s="27"/>
    </row>
    <row r="807" spans="1:11" ht="12.75">
      <c r="A807" s="27"/>
      <c r="B807" s="32"/>
      <c r="C807" s="27"/>
      <c r="D807" s="12">
        <v>2017</v>
      </c>
      <c r="E807" s="13">
        <f t="shared" si="79"/>
        <v>100</v>
      </c>
      <c r="F807" s="13">
        <f t="shared" si="78"/>
        <v>100</v>
      </c>
      <c r="G807" s="13">
        <f t="shared" si="79"/>
        <v>0</v>
      </c>
      <c r="H807" s="13">
        <f t="shared" si="79"/>
        <v>100</v>
      </c>
      <c r="I807" s="13"/>
      <c r="J807" s="27"/>
      <c r="K807" s="27"/>
    </row>
    <row r="808" spans="1:11" ht="12.75">
      <c r="A808" s="34" t="s">
        <v>494</v>
      </c>
      <c r="B808" s="71" t="s">
        <v>62</v>
      </c>
      <c r="C808" s="33" t="s">
        <v>61</v>
      </c>
      <c r="D808" s="36" t="s">
        <v>394</v>
      </c>
      <c r="E808" s="14">
        <f aca="true" t="shared" si="80" ref="E808:E825">G808+H808+I808</f>
        <v>700</v>
      </c>
      <c r="F808" s="13">
        <f t="shared" si="78"/>
        <v>700</v>
      </c>
      <c r="G808" s="14">
        <f>G809+G810+G811+G812+G813</f>
        <v>0</v>
      </c>
      <c r="H808" s="14">
        <f>H809+H810+H811+H812+H813</f>
        <v>700</v>
      </c>
      <c r="I808" s="14">
        <f>I809+I810+I811+I812+I813</f>
        <v>0</v>
      </c>
      <c r="J808" s="11" t="s">
        <v>143</v>
      </c>
      <c r="K808" s="38"/>
    </row>
    <row r="809" spans="1:11" ht="12.75">
      <c r="A809" s="34"/>
      <c r="B809" s="71"/>
      <c r="C809" s="33"/>
      <c r="D809" s="36">
        <v>2013</v>
      </c>
      <c r="E809" s="14">
        <f t="shared" si="80"/>
        <v>0</v>
      </c>
      <c r="F809" s="13">
        <f t="shared" si="78"/>
        <v>0</v>
      </c>
      <c r="G809" s="14"/>
      <c r="H809" s="14"/>
      <c r="I809" s="14"/>
      <c r="J809" s="11"/>
      <c r="K809" s="38"/>
    </row>
    <row r="810" spans="1:11" ht="12.75">
      <c r="A810" s="34"/>
      <c r="B810" s="71"/>
      <c r="C810" s="33"/>
      <c r="D810" s="36">
        <v>2014</v>
      </c>
      <c r="E810" s="14">
        <f t="shared" si="80"/>
        <v>300</v>
      </c>
      <c r="F810" s="13">
        <f t="shared" si="78"/>
        <v>300</v>
      </c>
      <c r="G810" s="14"/>
      <c r="H810" s="14">
        <v>300</v>
      </c>
      <c r="I810" s="14"/>
      <c r="J810" s="11"/>
      <c r="K810" s="38"/>
    </row>
    <row r="811" spans="1:11" ht="12.75">
      <c r="A811" s="34"/>
      <c r="B811" s="71"/>
      <c r="C811" s="33"/>
      <c r="D811" s="36">
        <v>2015</v>
      </c>
      <c r="E811" s="14">
        <f t="shared" si="80"/>
        <v>200</v>
      </c>
      <c r="F811" s="13">
        <f t="shared" si="78"/>
        <v>200</v>
      </c>
      <c r="G811" s="14"/>
      <c r="H811" s="14">
        <v>200</v>
      </c>
      <c r="I811" s="14"/>
      <c r="J811" s="11"/>
      <c r="K811" s="38"/>
    </row>
    <row r="812" spans="1:11" ht="12.75">
      <c r="A812" s="34"/>
      <c r="B812" s="71"/>
      <c r="C812" s="33"/>
      <c r="D812" s="36">
        <v>2016</v>
      </c>
      <c r="E812" s="14">
        <f t="shared" si="80"/>
        <v>100</v>
      </c>
      <c r="F812" s="13">
        <f t="shared" si="78"/>
        <v>100</v>
      </c>
      <c r="G812" s="14"/>
      <c r="H812" s="14">
        <v>100</v>
      </c>
      <c r="I812" s="14"/>
      <c r="J812" s="11"/>
      <c r="K812" s="38"/>
    </row>
    <row r="813" spans="1:11" ht="12.75">
      <c r="A813" s="34"/>
      <c r="B813" s="71"/>
      <c r="C813" s="33"/>
      <c r="D813" s="36">
        <v>2017</v>
      </c>
      <c r="E813" s="14">
        <f t="shared" si="80"/>
        <v>100</v>
      </c>
      <c r="F813" s="13">
        <f t="shared" si="78"/>
        <v>100</v>
      </c>
      <c r="G813" s="14"/>
      <c r="H813" s="14">
        <v>100</v>
      </c>
      <c r="I813" s="14"/>
      <c r="J813" s="11"/>
      <c r="K813" s="38"/>
    </row>
    <row r="814" spans="1:11" ht="12.75">
      <c r="A814" s="34" t="s">
        <v>3</v>
      </c>
      <c r="B814" s="71" t="s">
        <v>82</v>
      </c>
      <c r="C814" s="33" t="s">
        <v>83</v>
      </c>
      <c r="D814" s="36" t="s">
        <v>394</v>
      </c>
      <c r="E814" s="14">
        <f t="shared" si="80"/>
        <v>6240</v>
      </c>
      <c r="F814" s="13">
        <f t="shared" si="78"/>
        <v>6240</v>
      </c>
      <c r="G814" s="14">
        <f>G815+G816+G817+G818+G819</f>
        <v>4000</v>
      </c>
      <c r="H814" s="14">
        <f>H815+H816+H817+H818+H819</f>
        <v>2240</v>
      </c>
      <c r="I814" s="14">
        <f>I815+I816+I817+I818+I819</f>
        <v>0</v>
      </c>
      <c r="J814" s="11" t="s">
        <v>145</v>
      </c>
      <c r="K814" s="38"/>
    </row>
    <row r="815" spans="1:11" ht="12.75">
      <c r="A815" s="34"/>
      <c r="B815" s="71"/>
      <c r="C815" s="33"/>
      <c r="D815" s="36">
        <v>2013</v>
      </c>
      <c r="E815" s="14">
        <f t="shared" si="80"/>
        <v>1440</v>
      </c>
      <c r="F815" s="13">
        <f t="shared" si="78"/>
        <v>1440</v>
      </c>
      <c r="G815" s="14"/>
      <c r="H815" s="14">
        <v>1440</v>
      </c>
      <c r="I815" s="14"/>
      <c r="J815" s="11"/>
      <c r="K815" s="38"/>
    </row>
    <row r="816" spans="1:11" ht="12.75">
      <c r="A816" s="34"/>
      <c r="B816" s="71"/>
      <c r="C816" s="33"/>
      <c r="D816" s="36">
        <v>2014</v>
      </c>
      <c r="E816" s="14">
        <f t="shared" si="80"/>
        <v>4400</v>
      </c>
      <c r="F816" s="13">
        <f t="shared" si="78"/>
        <v>4400</v>
      </c>
      <c r="G816" s="14">
        <v>4000</v>
      </c>
      <c r="H816" s="14">
        <v>400</v>
      </c>
      <c r="I816" s="14"/>
      <c r="J816" s="11"/>
      <c r="K816" s="38"/>
    </row>
    <row r="817" spans="1:11" ht="12.75">
      <c r="A817" s="34"/>
      <c r="B817" s="71"/>
      <c r="C817" s="33"/>
      <c r="D817" s="36">
        <v>2015</v>
      </c>
      <c r="E817" s="14">
        <f t="shared" si="80"/>
        <v>200</v>
      </c>
      <c r="F817" s="13">
        <f t="shared" si="78"/>
        <v>200</v>
      </c>
      <c r="G817" s="14"/>
      <c r="H817" s="14">
        <v>200</v>
      </c>
      <c r="I817" s="14"/>
      <c r="J817" s="11"/>
      <c r="K817" s="38"/>
    </row>
    <row r="818" spans="1:11" ht="12.75">
      <c r="A818" s="34"/>
      <c r="B818" s="71"/>
      <c r="C818" s="33"/>
      <c r="D818" s="36">
        <v>2016</v>
      </c>
      <c r="E818" s="14">
        <f t="shared" si="80"/>
        <v>200</v>
      </c>
      <c r="F818" s="13">
        <f t="shared" si="78"/>
        <v>200</v>
      </c>
      <c r="G818" s="14"/>
      <c r="H818" s="14">
        <v>200</v>
      </c>
      <c r="I818" s="14"/>
      <c r="J818" s="11"/>
      <c r="K818" s="38"/>
    </row>
    <row r="819" spans="1:11" ht="12.75">
      <c r="A819" s="34"/>
      <c r="B819" s="71"/>
      <c r="C819" s="33"/>
      <c r="D819" s="36">
        <v>2017</v>
      </c>
      <c r="E819" s="14">
        <f t="shared" si="80"/>
        <v>0</v>
      </c>
      <c r="F819" s="13">
        <f t="shared" si="78"/>
        <v>0</v>
      </c>
      <c r="G819" s="14"/>
      <c r="H819" s="14"/>
      <c r="I819" s="14"/>
      <c r="J819" s="11"/>
      <c r="K819" s="38"/>
    </row>
    <row r="820" spans="1:11" ht="12.75">
      <c r="A820" s="34" t="s">
        <v>2</v>
      </c>
      <c r="B820" s="71" t="s">
        <v>347</v>
      </c>
      <c r="C820" s="33" t="s">
        <v>430</v>
      </c>
      <c r="D820" s="36" t="s">
        <v>394</v>
      </c>
      <c r="E820" s="14">
        <f t="shared" si="80"/>
        <v>28257.199999999997</v>
      </c>
      <c r="F820" s="13">
        <f aca="true" t="shared" si="81" ref="F820:F825">G820+H820</f>
        <v>28257.199999999997</v>
      </c>
      <c r="G820" s="14">
        <f>G821+G822+G823+G824+G825</f>
        <v>25431.6</v>
      </c>
      <c r="H820" s="14">
        <f>H821+H822+H823+H824+H825</f>
        <v>2825.6</v>
      </c>
      <c r="I820" s="14">
        <f>I821+I822+I823+I824+I825</f>
        <v>0</v>
      </c>
      <c r="J820" s="11" t="s">
        <v>270</v>
      </c>
      <c r="K820" s="38"/>
    </row>
    <row r="821" spans="1:11" ht="12.75">
      <c r="A821" s="34"/>
      <c r="B821" s="71"/>
      <c r="C821" s="33"/>
      <c r="D821" s="36">
        <v>2013</v>
      </c>
      <c r="E821" s="14">
        <f t="shared" si="80"/>
        <v>0</v>
      </c>
      <c r="F821" s="13">
        <f t="shared" si="81"/>
        <v>0</v>
      </c>
      <c r="G821" s="14"/>
      <c r="H821" s="14"/>
      <c r="I821" s="14"/>
      <c r="J821" s="11"/>
      <c r="K821" s="38"/>
    </row>
    <row r="822" spans="1:11" ht="12.75">
      <c r="A822" s="34"/>
      <c r="B822" s="71"/>
      <c r="C822" s="33"/>
      <c r="D822" s="36">
        <v>2014</v>
      </c>
      <c r="E822" s="14">
        <f t="shared" si="80"/>
        <v>15850.3</v>
      </c>
      <c r="F822" s="13">
        <f t="shared" si="81"/>
        <v>15850.3</v>
      </c>
      <c r="G822" s="14">
        <v>14265.3</v>
      </c>
      <c r="H822" s="14">
        <v>1585</v>
      </c>
      <c r="I822" s="14"/>
      <c r="J822" s="11"/>
      <c r="K822" s="38"/>
    </row>
    <row r="823" spans="1:11" ht="12.75">
      <c r="A823" s="34"/>
      <c r="B823" s="71"/>
      <c r="C823" s="33"/>
      <c r="D823" s="36">
        <v>2015</v>
      </c>
      <c r="E823" s="14">
        <f t="shared" si="80"/>
        <v>7206.900000000001</v>
      </c>
      <c r="F823" s="13">
        <f t="shared" si="81"/>
        <v>7206.900000000001</v>
      </c>
      <c r="G823" s="14">
        <v>6486.3</v>
      </c>
      <c r="H823" s="14">
        <v>720.6</v>
      </c>
      <c r="I823" s="14"/>
      <c r="J823" s="11"/>
      <c r="K823" s="38"/>
    </row>
    <row r="824" spans="1:11" ht="12.75">
      <c r="A824" s="34"/>
      <c r="B824" s="71"/>
      <c r="C824" s="33"/>
      <c r="D824" s="36">
        <v>2016</v>
      </c>
      <c r="E824" s="14">
        <f t="shared" si="80"/>
        <v>5200</v>
      </c>
      <c r="F824" s="13">
        <f t="shared" si="81"/>
        <v>5200</v>
      </c>
      <c r="G824" s="14">
        <v>4680</v>
      </c>
      <c r="H824" s="14">
        <v>520</v>
      </c>
      <c r="I824" s="14"/>
      <c r="J824" s="11"/>
      <c r="K824" s="38"/>
    </row>
    <row r="825" spans="1:11" ht="12.75">
      <c r="A825" s="34"/>
      <c r="B825" s="71"/>
      <c r="C825" s="33"/>
      <c r="D825" s="36">
        <v>2017</v>
      </c>
      <c r="E825" s="14">
        <f t="shared" si="80"/>
        <v>0</v>
      </c>
      <c r="F825" s="13">
        <f t="shared" si="81"/>
        <v>0</v>
      </c>
      <c r="G825" s="14"/>
      <c r="H825" s="14"/>
      <c r="I825" s="14"/>
      <c r="J825" s="11"/>
      <c r="K825" s="38"/>
    </row>
    <row r="826" spans="1:11" ht="14.25">
      <c r="A826" s="27" t="s">
        <v>417</v>
      </c>
      <c r="B826" s="27"/>
      <c r="C826" s="27"/>
      <c r="D826" s="27"/>
      <c r="E826" s="27"/>
      <c r="F826" s="27"/>
      <c r="G826" s="27"/>
      <c r="H826" s="27"/>
      <c r="I826" s="27"/>
      <c r="J826" s="27"/>
      <c r="K826" s="27"/>
    </row>
    <row r="827" spans="1:11" ht="12.75">
      <c r="A827" s="27" t="s">
        <v>392</v>
      </c>
      <c r="B827" s="32" t="s">
        <v>418</v>
      </c>
      <c r="C827" s="27"/>
      <c r="D827" s="12" t="s">
        <v>394</v>
      </c>
      <c r="E827" s="13">
        <f>E833+E839+E845+E851+E857+E863+E869+E875+E881+E887</f>
        <v>41484.7</v>
      </c>
      <c r="F827" s="13">
        <f>G827+H827</f>
        <v>41484.7</v>
      </c>
      <c r="G827" s="13">
        <f>G833+G839+G845+G851+G857+G863+G869+G875+G881+G887</f>
        <v>23692</v>
      </c>
      <c r="H827" s="13">
        <f>H833+H839+H845+H851+H857+H863+H869+H875+H881+H887</f>
        <v>17792.7</v>
      </c>
      <c r="I827" s="12">
        <f>I833+I839+I845+I851+I857+I863+I869+I875+I881+I887</f>
        <v>0</v>
      </c>
      <c r="J827" s="27"/>
      <c r="K827" s="27"/>
    </row>
    <row r="828" spans="1:11" ht="12.75">
      <c r="A828" s="27"/>
      <c r="B828" s="32"/>
      <c r="C828" s="27"/>
      <c r="D828" s="12">
        <v>2013</v>
      </c>
      <c r="E828" s="13">
        <f aca="true" t="shared" si="82" ref="E828:I832">E834+E840+E846+E852+E858+E864+E870+E876+E882+E888</f>
        <v>4584.7</v>
      </c>
      <c r="F828" s="13">
        <f aca="true" t="shared" si="83" ref="F828:F891">G828+H828</f>
        <v>4584.7</v>
      </c>
      <c r="G828" s="13">
        <f t="shared" si="82"/>
        <v>1192</v>
      </c>
      <c r="H828" s="13">
        <f t="shared" si="82"/>
        <v>3392.7</v>
      </c>
      <c r="I828" s="12">
        <f t="shared" si="82"/>
        <v>0</v>
      </c>
      <c r="J828" s="27"/>
      <c r="K828" s="27"/>
    </row>
    <row r="829" spans="1:11" ht="12.75">
      <c r="A829" s="27"/>
      <c r="B829" s="32"/>
      <c r="C829" s="27"/>
      <c r="D829" s="12">
        <v>2014</v>
      </c>
      <c r="E829" s="13">
        <f t="shared" si="82"/>
        <v>7300</v>
      </c>
      <c r="F829" s="13">
        <f t="shared" si="83"/>
        <v>7300</v>
      </c>
      <c r="G829" s="13">
        <f t="shared" si="82"/>
        <v>3900</v>
      </c>
      <c r="H829" s="13">
        <f t="shared" si="82"/>
        <v>3400</v>
      </c>
      <c r="I829" s="12">
        <f t="shared" si="82"/>
        <v>0</v>
      </c>
      <c r="J829" s="27"/>
      <c r="K829" s="27"/>
    </row>
    <row r="830" spans="1:11" ht="12.75">
      <c r="A830" s="27"/>
      <c r="B830" s="32"/>
      <c r="C830" s="27"/>
      <c r="D830" s="12">
        <v>2015</v>
      </c>
      <c r="E830" s="13">
        <f t="shared" si="82"/>
        <v>11900</v>
      </c>
      <c r="F830" s="13">
        <f t="shared" si="83"/>
        <v>11900</v>
      </c>
      <c r="G830" s="13">
        <f t="shared" si="82"/>
        <v>7900</v>
      </c>
      <c r="H830" s="13">
        <f t="shared" si="82"/>
        <v>4000</v>
      </c>
      <c r="I830" s="12">
        <f t="shared" si="82"/>
        <v>0</v>
      </c>
      <c r="J830" s="27"/>
      <c r="K830" s="27"/>
    </row>
    <row r="831" spans="1:11" ht="12.75">
      <c r="A831" s="27"/>
      <c r="B831" s="32"/>
      <c r="C831" s="27"/>
      <c r="D831" s="12">
        <v>2016</v>
      </c>
      <c r="E831" s="13">
        <f t="shared" si="82"/>
        <v>6800</v>
      </c>
      <c r="F831" s="13">
        <f t="shared" si="83"/>
        <v>6800</v>
      </c>
      <c r="G831" s="13">
        <f t="shared" si="82"/>
        <v>3900</v>
      </c>
      <c r="H831" s="13">
        <f t="shared" si="82"/>
        <v>2900</v>
      </c>
      <c r="I831" s="12">
        <f t="shared" si="82"/>
        <v>0</v>
      </c>
      <c r="J831" s="27"/>
      <c r="K831" s="27"/>
    </row>
    <row r="832" spans="1:11" ht="12.75">
      <c r="A832" s="27"/>
      <c r="B832" s="32"/>
      <c r="C832" s="27"/>
      <c r="D832" s="12">
        <v>2017</v>
      </c>
      <c r="E832" s="13">
        <f t="shared" si="82"/>
        <v>10900</v>
      </c>
      <c r="F832" s="13">
        <f t="shared" si="83"/>
        <v>10900</v>
      </c>
      <c r="G832" s="13">
        <f t="shared" si="82"/>
        <v>6800</v>
      </c>
      <c r="H832" s="13">
        <f t="shared" si="82"/>
        <v>4100</v>
      </c>
      <c r="I832" s="12">
        <f t="shared" si="82"/>
        <v>0</v>
      </c>
      <c r="J832" s="27"/>
      <c r="K832" s="27"/>
    </row>
    <row r="833" spans="1:11" ht="12.75">
      <c r="A833" s="34" t="s">
        <v>429</v>
      </c>
      <c r="B833" s="44" t="s">
        <v>493</v>
      </c>
      <c r="C833" s="33" t="s">
        <v>490</v>
      </c>
      <c r="D833" s="36" t="s">
        <v>394</v>
      </c>
      <c r="E833" s="14">
        <f aca="true" t="shared" si="84" ref="E833:E864">G833+H833+I833</f>
        <v>4000</v>
      </c>
      <c r="F833" s="13">
        <f t="shared" si="83"/>
        <v>4000</v>
      </c>
      <c r="G833" s="14">
        <f>G834+G835+G836+G837+G838</f>
        <v>3200</v>
      </c>
      <c r="H833" s="14">
        <f>H834+H835+H836+H837+H838</f>
        <v>800</v>
      </c>
      <c r="I833" s="36">
        <f>I834+I835+I836+I837+I838</f>
        <v>0</v>
      </c>
      <c r="J833" s="11" t="s">
        <v>162</v>
      </c>
      <c r="K833" s="38"/>
    </row>
    <row r="834" spans="1:11" ht="12.75">
      <c r="A834" s="34"/>
      <c r="B834" s="44"/>
      <c r="C834" s="33"/>
      <c r="D834" s="36">
        <v>2013</v>
      </c>
      <c r="E834" s="14">
        <f t="shared" si="84"/>
        <v>0</v>
      </c>
      <c r="F834" s="14">
        <f t="shared" si="83"/>
        <v>0</v>
      </c>
      <c r="G834" s="14"/>
      <c r="H834" s="14"/>
      <c r="I834" s="36"/>
      <c r="J834" s="11"/>
      <c r="K834" s="38"/>
    </row>
    <row r="835" spans="1:11" ht="12.75">
      <c r="A835" s="34"/>
      <c r="B835" s="44"/>
      <c r="C835" s="33"/>
      <c r="D835" s="36">
        <v>2014</v>
      </c>
      <c r="E835" s="14">
        <f t="shared" si="84"/>
        <v>0</v>
      </c>
      <c r="F835" s="14">
        <f t="shared" si="83"/>
        <v>0</v>
      </c>
      <c r="G835" s="14"/>
      <c r="H835" s="14"/>
      <c r="I835" s="36"/>
      <c r="J835" s="11"/>
      <c r="K835" s="38"/>
    </row>
    <row r="836" spans="1:11" ht="12.75">
      <c r="A836" s="34"/>
      <c r="B836" s="44"/>
      <c r="C836" s="33"/>
      <c r="D836" s="36">
        <v>2015</v>
      </c>
      <c r="E836" s="14">
        <f t="shared" si="84"/>
        <v>1000</v>
      </c>
      <c r="F836" s="14">
        <f t="shared" si="83"/>
        <v>1000</v>
      </c>
      <c r="G836" s="14">
        <v>800</v>
      </c>
      <c r="H836" s="14">
        <v>200</v>
      </c>
      <c r="I836" s="36"/>
      <c r="J836" s="11"/>
      <c r="K836" s="38"/>
    </row>
    <row r="837" spans="1:11" ht="12.75">
      <c r="A837" s="34"/>
      <c r="B837" s="44"/>
      <c r="C837" s="33"/>
      <c r="D837" s="36">
        <v>2016</v>
      </c>
      <c r="E837" s="14">
        <f t="shared" si="84"/>
        <v>0</v>
      </c>
      <c r="F837" s="14">
        <f t="shared" si="83"/>
        <v>0</v>
      </c>
      <c r="G837" s="14"/>
      <c r="H837" s="14"/>
      <c r="I837" s="36"/>
      <c r="J837" s="11"/>
      <c r="K837" s="38"/>
    </row>
    <row r="838" spans="1:11" ht="12.75">
      <c r="A838" s="34"/>
      <c r="B838" s="44"/>
      <c r="C838" s="33"/>
      <c r="D838" s="36">
        <v>2017</v>
      </c>
      <c r="E838" s="14">
        <f t="shared" si="84"/>
        <v>3000</v>
      </c>
      <c r="F838" s="14">
        <f t="shared" si="83"/>
        <v>3000</v>
      </c>
      <c r="G838" s="14">
        <v>2400</v>
      </c>
      <c r="H838" s="14">
        <v>600</v>
      </c>
      <c r="I838" s="36"/>
      <c r="J838" s="11"/>
      <c r="K838" s="38"/>
    </row>
    <row r="839" spans="1:11" ht="12.75">
      <c r="A839" s="34" t="s">
        <v>431</v>
      </c>
      <c r="B839" s="44" t="s">
        <v>504</v>
      </c>
      <c r="C839" s="33" t="s">
        <v>505</v>
      </c>
      <c r="D839" s="36" t="s">
        <v>394</v>
      </c>
      <c r="E839" s="14">
        <f t="shared" si="84"/>
        <v>3000</v>
      </c>
      <c r="F839" s="13">
        <f t="shared" si="83"/>
        <v>3000</v>
      </c>
      <c r="G839" s="14">
        <f>G840+G841+G842+G843+G844</f>
        <v>2700</v>
      </c>
      <c r="H839" s="14">
        <f>H840+H841+H842+H843+H844</f>
        <v>300</v>
      </c>
      <c r="I839" s="36">
        <f>I840+I841+I842+I843+I844</f>
        <v>0</v>
      </c>
      <c r="J839" s="11" t="s">
        <v>146</v>
      </c>
      <c r="K839" s="38"/>
    </row>
    <row r="840" spans="1:11" ht="12.75">
      <c r="A840" s="34"/>
      <c r="B840" s="44"/>
      <c r="C840" s="33"/>
      <c r="D840" s="36">
        <v>2013</v>
      </c>
      <c r="E840" s="14">
        <f t="shared" si="84"/>
        <v>0</v>
      </c>
      <c r="F840" s="14">
        <f t="shared" si="83"/>
        <v>0</v>
      </c>
      <c r="G840" s="14"/>
      <c r="H840" s="14"/>
      <c r="I840" s="36"/>
      <c r="J840" s="11"/>
      <c r="K840" s="38"/>
    </row>
    <row r="841" spans="1:11" ht="12.75">
      <c r="A841" s="34"/>
      <c r="B841" s="44"/>
      <c r="C841" s="33"/>
      <c r="D841" s="36">
        <v>2014</v>
      </c>
      <c r="E841" s="14">
        <f t="shared" si="84"/>
        <v>0</v>
      </c>
      <c r="F841" s="14">
        <f t="shared" si="83"/>
        <v>0</v>
      </c>
      <c r="G841" s="14"/>
      <c r="H841" s="14"/>
      <c r="I841" s="36"/>
      <c r="J841" s="11"/>
      <c r="K841" s="38"/>
    </row>
    <row r="842" spans="1:11" ht="12.75">
      <c r="A842" s="34"/>
      <c r="B842" s="44"/>
      <c r="C842" s="33"/>
      <c r="D842" s="36">
        <v>2015</v>
      </c>
      <c r="E842" s="14">
        <f t="shared" si="84"/>
        <v>3000</v>
      </c>
      <c r="F842" s="14">
        <f t="shared" si="83"/>
        <v>3000</v>
      </c>
      <c r="G842" s="14">
        <v>2700</v>
      </c>
      <c r="H842" s="14">
        <v>300</v>
      </c>
      <c r="I842" s="36"/>
      <c r="J842" s="11"/>
      <c r="K842" s="38"/>
    </row>
    <row r="843" spans="1:11" ht="12.75">
      <c r="A843" s="34"/>
      <c r="B843" s="44"/>
      <c r="C843" s="33"/>
      <c r="D843" s="36">
        <v>2016</v>
      </c>
      <c r="E843" s="14">
        <f t="shared" si="84"/>
        <v>0</v>
      </c>
      <c r="F843" s="14">
        <f t="shared" si="83"/>
        <v>0</v>
      </c>
      <c r="G843" s="14"/>
      <c r="H843" s="14"/>
      <c r="I843" s="36"/>
      <c r="J843" s="11"/>
      <c r="K843" s="38"/>
    </row>
    <row r="844" spans="1:11" ht="12.75">
      <c r="A844" s="34"/>
      <c r="B844" s="44"/>
      <c r="C844" s="33"/>
      <c r="D844" s="36">
        <v>2017</v>
      </c>
      <c r="E844" s="14">
        <f t="shared" si="84"/>
        <v>0</v>
      </c>
      <c r="F844" s="14">
        <f t="shared" si="83"/>
        <v>0</v>
      </c>
      <c r="G844" s="14"/>
      <c r="H844" s="14"/>
      <c r="I844" s="36"/>
      <c r="J844" s="11"/>
      <c r="K844" s="38"/>
    </row>
    <row r="845" spans="1:11" ht="12.75">
      <c r="A845" s="34" t="s">
        <v>433</v>
      </c>
      <c r="B845" s="44" t="s">
        <v>24</v>
      </c>
      <c r="C845" s="33" t="s">
        <v>25</v>
      </c>
      <c r="D845" s="36" t="s">
        <v>394</v>
      </c>
      <c r="E845" s="14">
        <f t="shared" si="84"/>
        <v>1495.7</v>
      </c>
      <c r="F845" s="13">
        <f t="shared" si="83"/>
        <v>1495.7</v>
      </c>
      <c r="G845" s="14">
        <f>G846+G847+G848+G849+G850</f>
        <v>0</v>
      </c>
      <c r="H845" s="14">
        <f>H846+H847+H848+H849+H850</f>
        <v>1495.7</v>
      </c>
      <c r="I845" s="77">
        <f>I846+I847+I848+I849+I850</f>
        <v>0</v>
      </c>
      <c r="J845" s="11" t="s">
        <v>150</v>
      </c>
      <c r="K845" s="38"/>
    </row>
    <row r="846" spans="1:11" ht="12.75">
      <c r="A846" s="34"/>
      <c r="B846" s="44"/>
      <c r="C846" s="33"/>
      <c r="D846" s="36">
        <v>2013</v>
      </c>
      <c r="E846" s="14">
        <f t="shared" si="84"/>
        <v>1495.7</v>
      </c>
      <c r="F846" s="13">
        <f t="shared" si="83"/>
        <v>1495.7</v>
      </c>
      <c r="G846" s="14"/>
      <c r="H846" s="14">
        <v>1495.7</v>
      </c>
      <c r="I846" s="77"/>
      <c r="J846" s="11"/>
      <c r="K846" s="38"/>
    </row>
    <row r="847" spans="1:11" ht="12.75">
      <c r="A847" s="34"/>
      <c r="B847" s="44"/>
      <c r="C847" s="33"/>
      <c r="D847" s="36">
        <v>2014</v>
      </c>
      <c r="E847" s="14">
        <f t="shared" si="84"/>
        <v>0</v>
      </c>
      <c r="F847" s="14">
        <f t="shared" si="83"/>
        <v>0</v>
      </c>
      <c r="G847" s="14"/>
      <c r="H847" s="14"/>
      <c r="I847" s="36"/>
      <c r="J847" s="11"/>
      <c r="K847" s="38"/>
    </row>
    <row r="848" spans="1:11" ht="12.75">
      <c r="A848" s="34"/>
      <c r="B848" s="44"/>
      <c r="C848" s="33"/>
      <c r="D848" s="36">
        <v>2015</v>
      </c>
      <c r="E848" s="14">
        <f t="shared" si="84"/>
        <v>0</v>
      </c>
      <c r="F848" s="14">
        <f>G848+H848</f>
        <v>0</v>
      </c>
      <c r="G848" s="14"/>
      <c r="H848" s="14"/>
      <c r="I848" s="36"/>
      <c r="J848" s="11"/>
      <c r="K848" s="38"/>
    </row>
    <row r="849" spans="1:11" ht="12.75">
      <c r="A849" s="34"/>
      <c r="B849" s="44"/>
      <c r="C849" s="33"/>
      <c r="D849" s="36">
        <v>2016</v>
      </c>
      <c r="E849" s="14">
        <f t="shared" si="84"/>
        <v>0</v>
      </c>
      <c r="F849" s="14">
        <f t="shared" si="83"/>
        <v>0</v>
      </c>
      <c r="G849" s="14"/>
      <c r="H849" s="14"/>
      <c r="I849" s="36"/>
      <c r="J849" s="11"/>
      <c r="K849" s="38"/>
    </row>
    <row r="850" spans="1:11" ht="12.75">
      <c r="A850" s="34"/>
      <c r="B850" s="44"/>
      <c r="C850" s="33"/>
      <c r="D850" s="36">
        <v>2017</v>
      </c>
      <c r="E850" s="14">
        <f t="shared" si="84"/>
        <v>0</v>
      </c>
      <c r="F850" s="14">
        <f t="shared" si="83"/>
        <v>0</v>
      </c>
      <c r="G850" s="14"/>
      <c r="H850" s="14"/>
      <c r="I850" s="36"/>
      <c r="J850" s="11"/>
      <c r="K850" s="38"/>
    </row>
    <row r="851" spans="1:11" ht="12.75">
      <c r="A851" s="34" t="s">
        <v>436</v>
      </c>
      <c r="B851" s="44" t="s">
        <v>48</v>
      </c>
      <c r="C851" s="33" t="s">
        <v>49</v>
      </c>
      <c r="D851" s="36" t="s">
        <v>394</v>
      </c>
      <c r="E851" s="14">
        <f t="shared" si="84"/>
        <v>900</v>
      </c>
      <c r="F851" s="13">
        <f t="shared" si="83"/>
        <v>900</v>
      </c>
      <c r="G851" s="14">
        <f>G852+G853+G854+G855+G856</f>
        <v>0</v>
      </c>
      <c r="H851" s="14">
        <f>H852+H853+H854+H855+H856</f>
        <v>900</v>
      </c>
      <c r="I851" s="77">
        <f>I852+I853+I854+I855+I856</f>
        <v>0</v>
      </c>
      <c r="J851" s="11" t="s">
        <v>54</v>
      </c>
      <c r="K851" s="38"/>
    </row>
    <row r="852" spans="1:11" ht="12.75">
      <c r="A852" s="34"/>
      <c r="B852" s="44"/>
      <c r="C852" s="33"/>
      <c r="D852" s="36">
        <v>2013</v>
      </c>
      <c r="E852" s="14">
        <f t="shared" si="84"/>
        <v>0</v>
      </c>
      <c r="F852" s="14">
        <f t="shared" si="83"/>
        <v>0</v>
      </c>
      <c r="G852" s="14"/>
      <c r="H852" s="14"/>
      <c r="I852" s="77"/>
      <c r="J852" s="11"/>
      <c r="K852" s="38"/>
    </row>
    <row r="853" spans="1:11" ht="12.75">
      <c r="A853" s="34"/>
      <c r="B853" s="44"/>
      <c r="C853" s="33"/>
      <c r="D853" s="36">
        <v>2014</v>
      </c>
      <c r="E853" s="14">
        <f t="shared" si="84"/>
        <v>200</v>
      </c>
      <c r="F853" s="14">
        <f t="shared" si="83"/>
        <v>200</v>
      </c>
      <c r="G853" s="14"/>
      <c r="H853" s="14">
        <v>200</v>
      </c>
      <c r="I853" s="36"/>
      <c r="J853" s="11"/>
      <c r="K853" s="38"/>
    </row>
    <row r="854" spans="1:11" ht="12.75">
      <c r="A854" s="34"/>
      <c r="B854" s="44"/>
      <c r="C854" s="33"/>
      <c r="D854" s="36">
        <v>2015</v>
      </c>
      <c r="E854" s="14">
        <f t="shared" si="84"/>
        <v>200</v>
      </c>
      <c r="F854" s="14">
        <f t="shared" si="83"/>
        <v>200</v>
      </c>
      <c r="G854" s="14"/>
      <c r="H854" s="14">
        <v>200</v>
      </c>
      <c r="I854" s="36"/>
      <c r="J854" s="11"/>
      <c r="K854" s="38"/>
    </row>
    <row r="855" spans="1:11" ht="12.75">
      <c r="A855" s="34"/>
      <c r="B855" s="44"/>
      <c r="C855" s="33"/>
      <c r="D855" s="36">
        <v>2016</v>
      </c>
      <c r="E855" s="14">
        <f t="shared" si="84"/>
        <v>200</v>
      </c>
      <c r="F855" s="14">
        <f t="shared" si="83"/>
        <v>200</v>
      </c>
      <c r="G855" s="14"/>
      <c r="H855" s="14">
        <v>200</v>
      </c>
      <c r="I855" s="36"/>
      <c r="J855" s="11"/>
      <c r="K855" s="38"/>
    </row>
    <row r="856" spans="1:11" ht="12.75">
      <c r="A856" s="34"/>
      <c r="B856" s="44"/>
      <c r="C856" s="33"/>
      <c r="D856" s="36">
        <v>2017</v>
      </c>
      <c r="E856" s="14">
        <f t="shared" si="84"/>
        <v>300</v>
      </c>
      <c r="F856" s="14">
        <f t="shared" si="83"/>
        <v>300</v>
      </c>
      <c r="G856" s="14"/>
      <c r="H856" s="14">
        <v>300</v>
      </c>
      <c r="I856" s="36"/>
      <c r="J856" s="11"/>
      <c r="K856" s="38"/>
    </row>
    <row r="857" spans="1:11" ht="12.75">
      <c r="A857" s="34" t="s">
        <v>437</v>
      </c>
      <c r="B857" s="44" t="s">
        <v>63</v>
      </c>
      <c r="C857" s="33" t="s">
        <v>432</v>
      </c>
      <c r="D857" s="36" t="s">
        <v>394</v>
      </c>
      <c r="E857" s="14">
        <f t="shared" si="84"/>
        <v>2000</v>
      </c>
      <c r="F857" s="13">
        <f t="shared" si="83"/>
        <v>2000</v>
      </c>
      <c r="G857" s="14">
        <f>G858+G859+G860+G861+G862</f>
        <v>1000</v>
      </c>
      <c r="H857" s="14">
        <f>H858+H859+H860+H861+H862</f>
        <v>1000</v>
      </c>
      <c r="I857" s="77">
        <f>I858+I859+I860+I861+I862</f>
        <v>0</v>
      </c>
      <c r="J857" s="11" t="s">
        <v>143</v>
      </c>
      <c r="K857" s="38"/>
    </row>
    <row r="858" spans="1:11" ht="12.75">
      <c r="A858" s="34"/>
      <c r="B858" s="44"/>
      <c r="C858" s="33"/>
      <c r="D858" s="36">
        <v>2013</v>
      </c>
      <c r="E858" s="14">
        <f t="shared" si="84"/>
        <v>0</v>
      </c>
      <c r="F858" s="14">
        <f t="shared" si="83"/>
        <v>0</v>
      </c>
      <c r="G858" s="14"/>
      <c r="H858" s="14"/>
      <c r="I858" s="77"/>
      <c r="J858" s="11"/>
      <c r="K858" s="38"/>
    </row>
    <row r="859" spans="1:11" ht="12.75">
      <c r="A859" s="34"/>
      <c r="B859" s="44"/>
      <c r="C859" s="33"/>
      <c r="D859" s="36">
        <v>2014</v>
      </c>
      <c r="E859" s="14">
        <f t="shared" si="84"/>
        <v>0</v>
      </c>
      <c r="F859" s="14">
        <f t="shared" si="83"/>
        <v>0</v>
      </c>
      <c r="G859" s="14"/>
      <c r="H859" s="14"/>
      <c r="I859" s="36"/>
      <c r="J859" s="11"/>
      <c r="K859" s="38"/>
    </row>
    <row r="860" spans="1:11" ht="12.75">
      <c r="A860" s="34"/>
      <c r="B860" s="44"/>
      <c r="C860" s="33"/>
      <c r="D860" s="36">
        <v>2015</v>
      </c>
      <c r="E860" s="14">
        <f t="shared" si="84"/>
        <v>1000</v>
      </c>
      <c r="F860" s="14">
        <f t="shared" si="83"/>
        <v>1000</v>
      </c>
      <c r="G860" s="14">
        <v>500</v>
      </c>
      <c r="H860" s="14">
        <v>500</v>
      </c>
      <c r="I860" s="36"/>
      <c r="J860" s="11"/>
      <c r="K860" s="38"/>
    </row>
    <row r="861" spans="1:11" ht="12.75">
      <c r="A861" s="34"/>
      <c r="B861" s="44"/>
      <c r="C861" s="33"/>
      <c r="D861" s="36">
        <v>2016</v>
      </c>
      <c r="E861" s="14">
        <f t="shared" si="84"/>
        <v>0</v>
      </c>
      <c r="F861" s="14">
        <f t="shared" si="83"/>
        <v>0</v>
      </c>
      <c r="G861" s="14"/>
      <c r="H861" s="14"/>
      <c r="I861" s="36"/>
      <c r="J861" s="11"/>
      <c r="K861" s="38"/>
    </row>
    <row r="862" spans="1:11" ht="12.75">
      <c r="A862" s="34"/>
      <c r="B862" s="44"/>
      <c r="C862" s="33"/>
      <c r="D862" s="36">
        <v>2017</v>
      </c>
      <c r="E862" s="14">
        <f t="shared" si="84"/>
        <v>1000</v>
      </c>
      <c r="F862" s="14">
        <f t="shared" si="83"/>
        <v>1000</v>
      </c>
      <c r="G862" s="14">
        <v>500</v>
      </c>
      <c r="H862" s="14">
        <v>500</v>
      </c>
      <c r="I862" s="36"/>
      <c r="J862" s="11"/>
      <c r="K862" s="38"/>
    </row>
    <row r="863" spans="1:11" ht="12.75">
      <c r="A863" s="34" t="s">
        <v>439</v>
      </c>
      <c r="B863" s="44" t="s">
        <v>72</v>
      </c>
      <c r="C863" s="33" t="s">
        <v>73</v>
      </c>
      <c r="D863" s="36" t="s">
        <v>394</v>
      </c>
      <c r="E863" s="14">
        <f t="shared" si="84"/>
        <v>10000</v>
      </c>
      <c r="F863" s="13">
        <f t="shared" si="83"/>
        <v>10000</v>
      </c>
      <c r="G863" s="14">
        <f>G864+G865+G866+G867+G868</f>
        <v>9200</v>
      </c>
      <c r="H863" s="14">
        <f>H864+H865+H866+H867+H868</f>
        <v>800</v>
      </c>
      <c r="I863" s="77">
        <f>I864+I865+I866+I867+I868</f>
        <v>0</v>
      </c>
      <c r="J863" s="11" t="s">
        <v>151</v>
      </c>
      <c r="K863" s="38"/>
    </row>
    <row r="864" spans="1:11" ht="12.75">
      <c r="A864" s="34"/>
      <c r="B864" s="44"/>
      <c r="C864" s="33"/>
      <c r="D864" s="36">
        <v>2013</v>
      </c>
      <c r="E864" s="14">
        <f t="shared" si="84"/>
        <v>0</v>
      </c>
      <c r="F864" s="14">
        <f t="shared" si="83"/>
        <v>0</v>
      </c>
      <c r="G864" s="14"/>
      <c r="H864" s="14"/>
      <c r="I864" s="77"/>
      <c r="J864" s="11"/>
      <c r="K864" s="38"/>
    </row>
    <row r="865" spans="1:11" ht="12.75">
      <c r="A865" s="34"/>
      <c r="B865" s="44"/>
      <c r="C865" s="33"/>
      <c r="D865" s="36">
        <v>2014</v>
      </c>
      <c r="E865" s="14">
        <f aca="true" t="shared" si="85" ref="E865:E892">G865+H865+I865</f>
        <v>2500</v>
      </c>
      <c r="F865" s="14">
        <f t="shared" si="83"/>
        <v>2500</v>
      </c>
      <c r="G865" s="14">
        <v>2300</v>
      </c>
      <c r="H865" s="14">
        <v>200</v>
      </c>
      <c r="I865" s="36"/>
      <c r="J865" s="11"/>
      <c r="K865" s="38"/>
    </row>
    <row r="866" spans="1:11" ht="12.75">
      <c r="A866" s="34"/>
      <c r="B866" s="44"/>
      <c r="C866" s="33"/>
      <c r="D866" s="36">
        <v>2015</v>
      </c>
      <c r="E866" s="14">
        <f t="shared" si="85"/>
        <v>2500</v>
      </c>
      <c r="F866" s="14">
        <f t="shared" si="83"/>
        <v>2500</v>
      </c>
      <c r="G866" s="14">
        <v>2300</v>
      </c>
      <c r="H866" s="14">
        <v>200</v>
      </c>
      <c r="I866" s="36"/>
      <c r="J866" s="11"/>
      <c r="K866" s="38"/>
    </row>
    <row r="867" spans="1:11" ht="12.75">
      <c r="A867" s="34"/>
      <c r="B867" s="44"/>
      <c r="C867" s="33"/>
      <c r="D867" s="36">
        <v>2016</v>
      </c>
      <c r="E867" s="14">
        <f t="shared" si="85"/>
        <v>2500</v>
      </c>
      <c r="F867" s="14">
        <f t="shared" si="83"/>
        <v>2500</v>
      </c>
      <c r="G867" s="14">
        <v>2300</v>
      </c>
      <c r="H867" s="14">
        <v>200</v>
      </c>
      <c r="I867" s="36"/>
      <c r="J867" s="11"/>
      <c r="K867" s="38"/>
    </row>
    <row r="868" spans="1:11" ht="12.75">
      <c r="A868" s="34"/>
      <c r="B868" s="44"/>
      <c r="C868" s="33"/>
      <c r="D868" s="36">
        <v>2017</v>
      </c>
      <c r="E868" s="14">
        <f t="shared" si="85"/>
        <v>2500</v>
      </c>
      <c r="F868" s="14">
        <f t="shared" si="83"/>
        <v>2500</v>
      </c>
      <c r="G868" s="14">
        <v>2300</v>
      </c>
      <c r="H868" s="14">
        <v>200</v>
      </c>
      <c r="I868" s="36"/>
      <c r="J868" s="11"/>
      <c r="K868" s="38"/>
    </row>
    <row r="869" spans="1:11" ht="12.75">
      <c r="A869" s="34" t="s">
        <v>441</v>
      </c>
      <c r="B869" s="44" t="s">
        <v>78</v>
      </c>
      <c r="C869" s="33" t="s">
        <v>79</v>
      </c>
      <c r="D869" s="36" t="s">
        <v>394</v>
      </c>
      <c r="E869" s="14">
        <f t="shared" si="85"/>
        <v>699</v>
      </c>
      <c r="F869" s="13">
        <f>G869+H869</f>
        <v>699</v>
      </c>
      <c r="G869" s="14">
        <f>G870+G871+G872+G873+G874</f>
        <v>0</v>
      </c>
      <c r="H869" s="14">
        <f>H870+H871+H872+H873+H874</f>
        <v>699</v>
      </c>
      <c r="I869" s="77">
        <f>I870+I871+I872+I873+I874</f>
        <v>0</v>
      </c>
      <c r="J869" s="11" t="s">
        <v>144</v>
      </c>
      <c r="K869" s="38"/>
    </row>
    <row r="870" spans="1:11" ht="12.75">
      <c r="A870" s="34"/>
      <c r="B870" s="44"/>
      <c r="C870" s="33"/>
      <c r="D870" s="36">
        <v>2013</v>
      </c>
      <c r="E870" s="14">
        <f t="shared" si="85"/>
        <v>99</v>
      </c>
      <c r="F870" s="14">
        <f t="shared" si="83"/>
        <v>99</v>
      </c>
      <c r="G870" s="14"/>
      <c r="H870" s="14">
        <v>99</v>
      </c>
      <c r="I870" s="77"/>
      <c r="J870" s="11"/>
      <c r="K870" s="38"/>
    </row>
    <row r="871" spans="1:11" ht="12.75">
      <c r="A871" s="34"/>
      <c r="B871" s="44"/>
      <c r="C871" s="33"/>
      <c r="D871" s="36">
        <v>2014</v>
      </c>
      <c r="E871" s="14">
        <f t="shared" si="85"/>
        <v>200</v>
      </c>
      <c r="F871" s="14">
        <f t="shared" si="83"/>
        <v>200</v>
      </c>
      <c r="G871" s="14"/>
      <c r="H871" s="14">
        <v>200</v>
      </c>
      <c r="I871" s="36"/>
      <c r="J871" s="11"/>
      <c r="K871" s="38"/>
    </row>
    <row r="872" spans="1:11" ht="12.75">
      <c r="A872" s="34"/>
      <c r="B872" s="44"/>
      <c r="C872" s="33"/>
      <c r="D872" s="36">
        <v>2015</v>
      </c>
      <c r="E872" s="14">
        <f t="shared" si="85"/>
        <v>200</v>
      </c>
      <c r="F872" s="14">
        <f t="shared" si="83"/>
        <v>200</v>
      </c>
      <c r="G872" s="14"/>
      <c r="H872" s="14">
        <v>200</v>
      </c>
      <c r="I872" s="36"/>
      <c r="J872" s="11"/>
      <c r="K872" s="38"/>
    </row>
    <row r="873" spans="1:11" ht="12.75">
      <c r="A873" s="34"/>
      <c r="B873" s="44"/>
      <c r="C873" s="33"/>
      <c r="D873" s="36">
        <v>2016</v>
      </c>
      <c r="E873" s="14">
        <f t="shared" si="85"/>
        <v>100</v>
      </c>
      <c r="F873" s="14">
        <f t="shared" si="83"/>
        <v>100</v>
      </c>
      <c r="G873" s="14"/>
      <c r="H873" s="14">
        <v>100</v>
      </c>
      <c r="I873" s="36"/>
      <c r="J873" s="11"/>
      <c r="K873" s="38"/>
    </row>
    <row r="874" spans="1:11" ht="12.75">
      <c r="A874" s="34"/>
      <c r="B874" s="44"/>
      <c r="C874" s="33"/>
      <c r="D874" s="36">
        <v>2017</v>
      </c>
      <c r="E874" s="14">
        <f t="shared" si="85"/>
        <v>100</v>
      </c>
      <c r="F874" s="14">
        <f t="shared" si="83"/>
        <v>100</v>
      </c>
      <c r="G874" s="14"/>
      <c r="H874" s="14">
        <v>100</v>
      </c>
      <c r="I874" s="36"/>
      <c r="J874" s="11"/>
      <c r="K874" s="38"/>
    </row>
    <row r="875" spans="1:11" ht="12.75">
      <c r="A875" s="34" t="s">
        <v>442</v>
      </c>
      <c r="B875" s="44" t="s">
        <v>84</v>
      </c>
      <c r="C875" s="33" t="s">
        <v>440</v>
      </c>
      <c r="D875" s="36" t="s">
        <v>394</v>
      </c>
      <c r="E875" s="14">
        <f t="shared" si="85"/>
        <v>1900</v>
      </c>
      <c r="F875" s="13">
        <f t="shared" si="83"/>
        <v>1900</v>
      </c>
      <c r="G875" s="14">
        <f>G876+G877+G878+G879+G880</f>
        <v>0</v>
      </c>
      <c r="H875" s="14">
        <f>H876+H877+H878+H879+H880</f>
        <v>1900</v>
      </c>
      <c r="I875" s="77">
        <f>I876+I877+I878+I879+I880</f>
        <v>0</v>
      </c>
      <c r="J875" s="11" t="s">
        <v>145</v>
      </c>
      <c r="K875" s="38"/>
    </row>
    <row r="876" spans="1:11" ht="12.75">
      <c r="A876" s="34"/>
      <c r="B876" s="44"/>
      <c r="C876" s="33"/>
      <c r="D876" s="36">
        <v>2013</v>
      </c>
      <c r="E876" s="14">
        <f t="shared" si="85"/>
        <v>1500</v>
      </c>
      <c r="F876" s="14">
        <f t="shared" si="83"/>
        <v>1500</v>
      </c>
      <c r="G876" s="14"/>
      <c r="H876" s="14">
        <v>1500</v>
      </c>
      <c r="I876" s="77"/>
      <c r="J876" s="11"/>
      <c r="K876" s="38"/>
    </row>
    <row r="877" spans="1:11" ht="12.75">
      <c r="A877" s="34"/>
      <c r="B877" s="44"/>
      <c r="C877" s="33"/>
      <c r="D877" s="36">
        <v>2014</v>
      </c>
      <c r="E877" s="14">
        <f t="shared" si="85"/>
        <v>400</v>
      </c>
      <c r="F877" s="14">
        <f t="shared" si="83"/>
        <v>400</v>
      </c>
      <c r="G877" s="14"/>
      <c r="H877" s="14">
        <v>400</v>
      </c>
      <c r="I877" s="36"/>
      <c r="J877" s="11"/>
      <c r="K877" s="38"/>
    </row>
    <row r="878" spans="1:11" ht="12.75">
      <c r="A878" s="34"/>
      <c r="B878" s="44"/>
      <c r="C878" s="33"/>
      <c r="D878" s="36">
        <v>2015</v>
      </c>
      <c r="E878" s="14">
        <f t="shared" si="85"/>
        <v>0</v>
      </c>
      <c r="F878" s="14">
        <f t="shared" si="83"/>
        <v>0</v>
      </c>
      <c r="G878" s="14"/>
      <c r="H878" s="14"/>
      <c r="I878" s="36"/>
      <c r="J878" s="11"/>
      <c r="K878" s="38"/>
    </row>
    <row r="879" spans="1:11" ht="12.75">
      <c r="A879" s="34"/>
      <c r="B879" s="44"/>
      <c r="C879" s="33"/>
      <c r="D879" s="36">
        <v>2016</v>
      </c>
      <c r="E879" s="14">
        <f t="shared" si="85"/>
        <v>0</v>
      </c>
      <c r="F879" s="14">
        <f t="shared" si="83"/>
        <v>0</v>
      </c>
      <c r="G879" s="14"/>
      <c r="H879" s="14"/>
      <c r="I879" s="36"/>
      <c r="J879" s="11"/>
      <c r="K879" s="38"/>
    </row>
    <row r="880" spans="1:11" ht="12.75">
      <c r="A880" s="34"/>
      <c r="B880" s="44"/>
      <c r="C880" s="33"/>
      <c r="D880" s="36">
        <v>2017</v>
      </c>
      <c r="E880" s="14">
        <f t="shared" si="85"/>
        <v>0</v>
      </c>
      <c r="F880" s="14">
        <f t="shared" si="83"/>
        <v>0</v>
      </c>
      <c r="G880" s="14"/>
      <c r="H880" s="14"/>
      <c r="I880" s="36"/>
      <c r="J880" s="11"/>
      <c r="K880" s="38"/>
    </row>
    <row r="881" spans="1:11" ht="12.75">
      <c r="A881" s="34" t="s">
        <v>9</v>
      </c>
      <c r="B881" s="44" t="s">
        <v>90</v>
      </c>
      <c r="C881" s="33" t="s">
        <v>434</v>
      </c>
      <c r="D881" s="36" t="s">
        <v>394</v>
      </c>
      <c r="E881" s="14">
        <f t="shared" si="85"/>
        <v>8000</v>
      </c>
      <c r="F881" s="13">
        <f t="shared" si="83"/>
        <v>8000</v>
      </c>
      <c r="G881" s="14">
        <f>G882+G883+G884+G885+G886</f>
        <v>0</v>
      </c>
      <c r="H881" s="14">
        <f>H882+H883+H884+H885+H886</f>
        <v>8000</v>
      </c>
      <c r="I881" s="77">
        <f>I882+I883+I884+I885+I886</f>
        <v>0</v>
      </c>
      <c r="J881" s="11" t="s">
        <v>148</v>
      </c>
      <c r="K881" s="38"/>
    </row>
    <row r="882" spans="1:11" ht="12.75">
      <c r="A882" s="34"/>
      <c r="B882" s="44"/>
      <c r="C882" s="33"/>
      <c r="D882" s="36">
        <v>2013</v>
      </c>
      <c r="E882" s="14">
        <f t="shared" si="85"/>
        <v>0</v>
      </c>
      <c r="F882" s="14">
        <f>G882+H882</f>
        <v>0</v>
      </c>
      <c r="G882" s="14"/>
      <c r="H882" s="14"/>
      <c r="I882" s="77"/>
      <c r="J882" s="11"/>
      <c r="K882" s="38"/>
    </row>
    <row r="883" spans="1:11" ht="12.75">
      <c r="A883" s="34"/>
      <c r="B883" s="44"/>
      <c r="C883" s="33"/>
      <c r="D883" s="36">
        <v>2014</v>
      </c>
      <c r="E883" s="14">
        <f t="shared" si="85"/>
        <v>2000</v>
      </c>
      <c r="F883" s="14">
        <f t="shared" si="83"/>
        <v>2000</v>
      </c>
      <c r="G883" s="14"/>
      <c r="H883" s="14">
        <v>2000</v>
      </c>
      <c r="I883" s="36"/>
      <c r="J883" s="11"/>
      <c r="K883" s="38"/>
    </row>
    <row r="884" spans="1:11" ht="12.75">
      <c r="A884" s="34"/>
      <c r="B884" s="44"/>
      <c r="C884" s="33"/>
      <c r="D884" s="36">
        <v>2015</v>
      </c>
      <c r="E884" s="14">
        <f t="shared" si="85"/>
        <v>2000</v>
      </c>
      <c r="F884" s="14">
        <f t="shared" si="83"/>
        <v>2000</v>
      </c>
      <c r="G884" s="14"/>
      <c r="H884" s="14">
        <v>2000</v>
      </c>
      <c r="I884" s="36"/>
      <c r="J884" s="11"/>
      <c r="K884" s="38"/>
    </row>
    <row r="885" spans="1:11" ht="12.75">
      <c r="A885" s="34"/>
      <c r="B885" s="44"/>
      <c r="C885" s="33"/>
      <c r="D885" s="36">
        <v>2016</v>
      </c>
      <c r="E885" s="14">
        <f t="shared" si="85"/>
        <v>2000</v>
      </c>
      <c r="F885" s="14">
        <f t="shared" si="83"/>
        <v>2000</v>
      </c>
      <c r="G885" s="14"/>
      <c r="H885" s="14">
        <v>2000</v>
      </c>
      <c r="I885" s="36"/>
      <c r="J885" s="11"/>
      <c r="K885" s="38"/>
    </row>
    <row r="886" spans="1:11" ht="12.75">
      <c r="A886" s="34"/>
      <c r="B886" s="44"/>
      <c r="C886" s="33"/>
      <c r="D886" s="36">
        <v>2017</v>
      </c>
      <c r="E886" s="14">
        <f t="shared" si="85"/>
        <v>2000</v>
      </c>
      <c r="F886" s="14">
        <f t="shared" si="83"/>
        <v>2000</v>
      </c>
      <c r="G886" s="14"/>
      <c r="H886" s="14">
        <v>2000</v>
      </c>
      <c r="I886" s="36"/>
      <c r="J886" s="11"/>
      <c r="K886" s="38"/>
    </row>
    <row r="887" spans="1:11" ht="15.75" customHeight="1">
      <c r="A887" s="34" t="s">
        <v>19</v>
      </c>
      <c r="B887" s="44" t="s">
        <v>105</v>
      </c>
      <c r="C887" s="33" t="s">
        <v>438</v>
      </c>
      <c r="D887" s="36" t="s">
        <v>394</v>
      </c>
      <c r="E887" s="14">
        <f t="shared" si="85"/>
        <v>9490</v>
      </c>
      <c r="F887" s="13">
        <f t="shared" si="83"/>
        <v>9490</v>
      </c>
      <c r="G887" s="14">
        <f>G888+G889+G890+G891+G892</f>
        <v>7592</v>
      </c>
      <c r="H887" s="14">
        <f>H888+H889+H890+H891+H892</f>
        <v>1898</v>
      </c>
      <c r="I887" s="77">
        <f>I888+I889+I890+I891+I892</f>
        <v>0</v>
      </c>
      <c r="J887" s="11" t="s">
        <v>476</v>
      </c>
      <c r="K887" s="38"/>
    </row>
    <row r="888" spans="1:11" ht="12.75">
      <c r="A888" s="34"/>
      <c r="B888" s="44"/>
      <c r="C888" s="33"/>
      <c r="D888" s="36">
        <v>2013</v>
      </c>
      <c r="E888" s="14">
        <f t="shared" si="85"/>
        <v>1490</v>
      </c>
      <c r="F888" s="14">
        <f t="shared" si="83"/>
        <v>1490</v>
      </c>
      <c r="G888" s="14">
        <v>1192</v>
      </c>
      <c r="H888" s="14">
        <v>298</v>
      </c>
      <c r="I888" s="77"/>
      <c r="J888" s="11"/>
      <c r="K888" s="38"/>
    </row>
    <row r="889" spans="1:11" ht="12.75">
      <c r="A889" s="34"/>
      <c r="B889" s="44"/>
      <c r="C889" s="33"/>
      <c r="D889" s="36">
        <v>2014</v>
      </c>
      <c r="E889" s="14">
        <f t="shared" si="85"/>
        <v>2000</v>
      </c>
      <c r="F889" s="14">
        <f t="shared" si="83"/>
        <v>2000</v>
      </c>
      <c r="G889" s="14">
        <v>1600</v>
      </c>
      <c r="H889" s="14">
        <v>400</v>
      </c>
      <c r="I889" s="36"/>
      <c r="J889" s="11"/>
      <c r="K889" s="38"/>
    </row>
    <row r="890" spans="1:11" ht="12.75">
      <c r="A890" s="34"/>
      <c r="B890" s="44"/>
      <c r="C890" s="33"/>
      <c r="D890" s="36">
        <v>2015</v>
      </c>
      <c r="E890" s="14">
        <f t="shared" si="85"/>
        <v>2000</v>
      </c>
      <c r="F890" s="14">
        <f t="shared" si="83"/>
        <v>2000</v>
      </c>
      <c r="G890" s="14">
        <v>1600</v>
      </c>
      <c r="H890" s="14">
        <v>400</v>
      </c>
      <c r="I890" s="36"/>
      <c r="J890" s="11"/>
      <c r="K890" s="38"/>
    </row>
    <row r="891" spans="1:11" ht="12.75">
      <c r="A891" s="34"/>
      <c r="B891" s="44"/>
      <c r="C891" s="33"/>
      <c r="D891" s="36">
        <v>2016</v>
      </c>
      <c r="E891" s="14">
        <f t="shared" si="85"/>
        <v>2000</v>
      </c>
      <c r="F891" s="14">
        <f t="shared" si="83"/>
        <v>2000</v>
      </c>
      <c r="G891" s="14">
        <v>1600</v>
      </c>
      <c r="H891" s="14">
        <v>400</v>
      </c>
      <c r="I891" s="36"/>
      <c r="J891" s="11"/>
      <c r="K891" s="38"/>
    </row>
    <row r="892" spans="1:11" ht="12.75">
      <c r="A892" s="34"/>
      <c r="B892" s="44"/>
      <c r="C892" s="33"/>
      <c r="D892" s="36">
        <v>2017</v>
      </c>
      <c r="E892" s="14">
        <f t="shared" si="85"/>
        <v>2000</v>
      </c>
      <c r="F892" s="14">
        <f aca="true" t="shared" si="86" ref="F892:F898">G892+H892</f>
        <v>2000</v>
      </c>
      <c r="G892" s="14">
        <v>1600</v>
      </c>
      <c r="H892" s="14">
        <v>400</v>
      </c>
      <c r="I892" s="36"/>
      <c r="J892" s="11"/>
      <c r="K892" s="38"/>
    </row>
    <row r="893" spans="1:11" ht="12.75">
      <c r="A893" s="27" t="s">
        <v>395</v>
      </c>
      <c r="B893" s="32" t="s">
        <v>419</v>
      </c>
      <c r="C893" s="27"/>
      <c r="D893" s="12" t="s">
        <v>394</v>
      </c>
      <c r="E893" s="13">
        <f>E899+E905+E911+E917+E923+E929+E935+E941+E947+E953+E959+E965+E971+E977</f>
        <v>26299.7</v>
      </c>
      <c r="F893" s="13">
        <f t="shared" si="86"/>
        <v>26299.7</v>
      </c>
      <c r="G893" s="13">
        <f>G899+G905+G911+G917+G923+G929+G935+G941+G947+G953+G959+G965+G971+G977</f>
        <v>18000</v>
      </c>
      <c r="H893" s="13">
        <f>H899+H905+H911+H917+H923+H929+H935+H941+H947+H953+H959+H965+H971+H977</f>
        <v>8299.7</v>
      </c>
      <c r="I893" s="13">
        <f>I899+I905+I911+I917+I923+I929+I935+I941+I947+I953+I959+I965+I971+I977</f>
        <v>0</v>
      </c>
      <c r="J893" s="27"/>
      <c r="K893" s="27"/>
    </row>
    <row r="894" spans="1:11" ht="12.75">
      <c r="A894" s="27"/>
      <c r="B894" s="32"/>
      <c r="C894" s="27"/>
      <c r="D894" s="12">
        <v>2013</v>
      </c>
      <c r="E894" s="13">
        <f aca="true" t="shared" si="87" ref="E894:I898">E900+E906+E912+E918+E924+E930+E936+E942+E948+E954+E960+E966+E972+E978</f>
        <v>5849.7</v>
      </c>
      <c r="F894" s="13">
        <f t="shared" si="86"/>
        <v>5849.7</v>
      </c>
      <c r="G894" s="13">
        <f t="shared" si="87"/>
        <v>3050</v>
      </c>
      <c r="H894" s="13">
        <f t="shared" si="87"/>
        <v>2799.7</v>
      </c>
      <c r="I894" s="13">
        <f t="shared" si="87"/>
        <v>0</v>
      </c>
      <c r="J894" s="27"/>
      <c r="K894" s="27"/>
    </row>
    <row r="895" spans="1:11" ht="12.75">
      <c r="A895" s="27"/>
      <c r="B895" s="32"/>
      <c r="C895" s="27"/>
      <c r="D895" s="12">
        <v>2014</v>
      </c>
      <c r="E895" s="13">
        <f t="shared" si="87"/>
        <v>7150</v>
      </c>
      <c r="F895" s="13">
        <f t="shared" si="86"/>
        <v>7150</v>
      </c>
      <c r="G895" s="13">
        <f t="shared" si="87"/>
        <v>4200</v>
      </c>
      <c r="H895" s="13">
        <f t="shared" si="87"/>
        <v>2950</v>
      </c>
      <c r="I895" s="13">
        <f t="shared" si="87"/>
        <v>0</v>
      </c>
      <c r="J895" s="27"/>
      <c r="K895" s="27"/>
    </row>
    <row r="896" spans="1:11" ht="12.75">
      <c r="A896" s="27"/>
      <c r="B896" s="32"/>
      <c r="C896" s="27"/>
      <c r="D896" s="12">
        <v>2015</v>
      </c>
      <c r="E896" s="13">
        <f t="shared" si="87"/>
        <v>4500</v>
      </c>
      <c r="F896" s="13">
        <f t="shared" si="86"/>
        <v>4500</v>
      </c>
      <c r="G896" s="13">
        <f t="shared" si="87"/>
        <v>3700</v>
      </c>
      <c r="H896" s="13">
        <f t="shared" si="87"/>
        <v>800</v>
      </c>
      <c r="I896" s="13">
        <f t="shared" si="87"/>
        <v>0</v>
      </c>
      <c r="J896" s="27"/>
      <c r="K896" s="27"/>
    </row>
    <row r="897" spans="1:11" ht="12.75">
      <c r="A897" s="27"/>
      <c r="B897" s="32"/>
      <c r="C897" s="27"/>
      <c r="D897" s="12">
        <v>2016</v>
      </c>
      <c r="E897" s="13">
        <f t="shared" si="87"/>
        <v>4950</v>
      </c>
      <c r="F897" s="13">
        <f t="shared" si="86"/>
        <v>4950</v>
      </c>
      <c r="G897" s="13">
        <f t="shared" si="87"/>
        <v>3950</v>
      </c>
      <c r="H897" s="13">
        <f t="shared" si="87"/>
        <v>1000</v>
      </c>
      <c r="I897" s="13">
        <f t="shared" si="87"/>
        <v>0</v>
      </c>
      <c r="J897" s="27"/>
      <c r="K897" s="27"/>
    </row>
    <row r="898" spans="1:11" ht="12.75">
      <c r="A898" s="27"/>
      <c r="B898" s="32"/>
      <c r="C898" s="27"/>
      <c r="D898" s="12">
        <v>2017</v>
      </c>
      <c r="E898" s="13">
        <f t="shared" si="87"/>
        <v>3850</v>
      </c>
      <c r="F898" s="13">
        <f t="shared" si="86"/>
        <v>3850</v>
      </c>
      <c r="G898" s="13">
        <f t="shared" si="87"/>
        <v>3100</v>
      </c>
      <c r="H898" s="13">
        <f t="shared" si="87"/>
        <v>750</v>
      </c>
      <c r="I898" s="13">
        <f t="shared" si="87"/>
        <v>0</v>
      </c>
      <c r="J898" s="27"/>
      <c r="K898" s="27"/>
    </row>
    <row r="899" spans="1:11" ht="12.75">
      <c r="A899" s="34" t="s">
        <v>494</v>
      </c>
      <c r="B899" s="44" t="s">
        <v>495</v>
      </c>
      <c r="C899" s="33" t="s">
        <v>490</v>
      </c>
      <c r="D899" s="36" t="s">
        <v>394</v>
      </c>
      <c r="E899" s="14">
        <f aca="true" t="shared" si="88" ref="E899:E930">G899+H899+I899</f>
        <v>500</v>
      </c>
      <c r="F899" s="13">
        <f>G899+H899</f>
        <v>500</v>
      </c>
      <c r="G899" s="14">
        <f>G900+G901+G902+G903+G904</f>
        <v>250</v>
      </c>
      <c r="H899" s="14">
        <f>H900+H901+H902+H903+H904</f>
        <v>250</v>
      </c>
      <c r="I899" s="14">
        <f>I900+I901+I902+I903+I904</f>
        <v>0</v>
      </c>
      <c r="J899" s="11" t="s">
        <v>162</v>
      </c>
      <c r="K899" s="38"/>
    </row>
    <row r="900" spans="1:11" ht="12.75">
      <c r="A900" s="34"/>
      <c r="B900" s="44"/>
      <c r="C900" s="33"/>
      <c r="D900" s="36">
        <v>2013</v>
      </c>
      <c r="E900" s="14">
        <f t="shared" si="88"/>
        <v>0</v>
      </c>
      <c r="F900" s="14">
        <f aca="true" t="shared" si="89" ref="F900:F916">G900+H900</f>
        <v>0</v>
      </c>
      <c r="G900" s="14"/>
      <c r="H900" s="14"/>
      <c r="I900" s="14"/>
      <c r="J900" s="11"/>
      <c r="K900" s="38"/>
    </row>
    <row r="901" spans="1:11" ht="12.75">
      <c r="A901" s="34"/>
      <c r="B901" s="44"/>
      <c r="C901" s="33"/>
      <c r="D901" s="36">
        <v>2014</v>
      </c>
      <c r="E901" s="14">
        <f t="shared" si="88"/>
        <v>0</v>
      </c>
      <c r="F901" s="14">
        <f t="shared" si="89"/>
        <v>0</v>
      </c>
      <c r="G901" s="14"/>
      <c r="H901" s="14"/>
      <c r="I901" s="14"/>
      <c r="J901" s="11"/>
      <c r="K901" s="38"/>
    </row>
    <row r="902" spans="1:11" ht="12.75">
      <c r="A902" s="34"/>
      <c r="B902" s="44"/>
      <c r="C902" s="33"/>
      <c r="D902" s="36">
        <v>2015</v>
      </c>
      <c r="E902" s="14">
        <f t="shared" si="88"/>
        <v>0</v>
      </c>
      <c r="F902" s="14">
        <f t="shared" si="89"/>
        <v>0</v>
      </c>
      <c r="G902" s="14"/>
      <c r="H902" s="14"/>
      <c r="I902" s="14"/>
      <c r="J902" s="11"/>
      <c r="K902" s="38"/>
    </row>
    <row r="903" spans="1:11" ht="12.75">
      <c r="A903" s="34"/>
      <c r="B903" s="44"/>
      <c r="C903" s="33"/>
      <c r="D903" s="36">
        <v>2016</v>
      </c>
      <c r="E903" s="14">
        <f t="shared" si="88"/>
        <v>500</v>
      </c>
      <c r="F903" s="14">
        <f t="shared" si="89"/>
        <v>500</v>
      </c>
      <c r="G903" s="14">
        <v>250</v>
      </c>
      <c r="H903" s="14">
        <v>250</v>
      </c>
      <c r="I903" s="14"/>
      <c r="J903" s="11"/>
      <c r="K903" s="38"/>
    </row>
    <row r="904" spans="1:11" ht="12.75">
      <c r="A904" s="34"/>
      <c r="B904" s="44"/>
      <c r="C904" s="33"/>
      <c r="D904" s="36">
        <v>2017</v>
      </c>
      <c r="E904" s="14">
        <f t="shared" si="88"/>
        <v>0</v>
      </c>
      <c r="F904" s="14">
        <f t="shared" si="89"/>
        <v>0</v>
      </c>
      <c r="G904" s="14"/>
      <c r="H904" s="14"/>
      <c r="I904" s="14"/>
      <c r="J904" s="11"/>
      <c r="K904" s="38"/>
    </row>
    <row r="905" spans="1:11" ht="12.75">
      <c r="A905" s="34" t="s">
        <v>3</v>
      </c>
      <c r="B905" s="44" t="s">
        <v>0</v>
      </c>
      <c r="C905" s="33" t="s">
        <v>505</v>
      </c>
      <c r="D905" s="36" t="s">
        <v>394</v>
      </c>
      <c r="E905" s="14">
        <f t="shared" si="88"/>
        <v>500</v>
      </c>
      <c r="F905" s="13">
        <f t="shared" si="89"/>
        <v>500</v>
      </c>
      <c r="G905" s="14">
        <f>G906+G907+G908+G909+G910</f>
        <v>500</v>
      </c>
      <c r="H905" s="14">
        <f>H906+H907+H908+H909+H910</f>
        <v>0</v>
      </c>
      <c r="I905" s="14">
        <f>I906+I907+I908+I909+I910</f>
        <v>0</v>
      </c>
      <c r="J905" s="11" t="s">
        <v>146</v>
      </c>
      <c r="K905" s="38"/>
    </row>
    <row r="906" spans="1:11" ht="12.75">
      <c r="A906" s="34"/>
      <c r="B906" s="44"/>
      <c r="C906" s="33"/>
      <c r="D906" s="36">
        <v>2013</v>
      </c>
      <c r="E906" s="14">
        <f t="shared" si="88"/>
        <v>0</v>
      </c>
      <c r="F906" s="14">
        <f t="shared" si="89"/>
        <v>0</v>
      </c>
      <c r="G906" s="14"/>
      <c r="H906" s="14"/>
      <c r="I906" s="14"/>
      <c r="J906" s="11"/>
      <c r="K906" s="38"/>
    </row>
    <row r="907" spans="1:11" ht="12.75">
      <c r="A907" s="34"/>
      <c r="B907" s="44"/>
      <c r="C907" s="33"/>
      <c r="D907" s="36">
        <v>2014</v>
      </c>
      <c r="E907" s="14">
        <f t="shared" si="88"/>
        <v>500</v>
      </c>
      <c r="F907" s="14">
        <f t="shared" si="89"/>
        <v>500</v>
      </c>
      <c r="G907" s="14">
        <v>500</v>
      </c>
      <c r="H907" s="14"/>
      <c r="I907" s="14"/>
      <c r="J907" s="11"/>
      <c r="K907" s="38"/>
    </row>
    <row r="908" spans="1:11" ht="12.75">
      <c r="A908" s="34"/>
      <c r="B908" s="44"/>
      <c r="C908" s="33"/>
      <c r="D908" s="36">
        <v>2015</v>
      </c>
      <c r="E908" s="14">
        <f t="shared" si="88"/>
        <v>0</v>
      </c>
      <c r="F908" s="14">
        <f t="shared" si="89"/>
        <v>0</v>
      </c>
      <c r="G908" s="14"/>
      <c r="H908" s="14"/>
      <c r="I908" s="14"/>
      <c r="J908" s="11"/>
      <c r="K908" s="38"/>
    </row>
    <row r="909" spans="1:11" ht="12.75">
      <c r="A909" s="34"/>
      <c r="B909" s="44"/>
      <c r="C909" s="33"/>
      <c r="D909" s="36">
        <v>2016</v>
      </c>
      <c r="E909" s="14">
        <f t="shared" si="88"/>
        <v>0</v>
      </c>
      <c r="F909" s="14">
        <f t="shared" si="89"/>
        <v>0</v>
      </c>
      <c r="G909" s="14"/>
      <c r="H909" s="14"/>
      <c r="I909" s="14"/>
      <c r="J909" s="11"/>
      <c r="K909" s="38"/>
    </row>
    <row r="910" spans="1:11" ht="12.75">
      <c r="A910" s="34"/>
      <c r="B910" s="44"/>
      <c r="C910" s="33"/>
      <c r="D910" s="36">
        <v>2017</v>
      </c>
      <c r="E910" s="14">
        <f t="shared" si="88"/>
        <v>0</v>
      </c>
      <c r="F910" s="14">
        <f t="shared" si="89"/>
        <v>0</v>
      </c>
      <c r="G910" s="14"/>
      <c r="H910" s="14"/>
      <c r="I910" s="14"/>
      <c r="J910" s="11"/>
      <c r="K910" s="38"/>
    </row>
    <row r="911" spans="1:11" ht="12.75">
      <c r="A911" s="34" t="s">
        <v>2</v>
      </c>
      <c r="B911" s="44" t="s">
        <v>4</v>
      </c>
      <c r="C911" s="33" t="s">
        <v>5</v>
      </c>
      <c r="D911" s="36" t="s">
        <v>394</v>
      </c>
      <c r="E911" s="14">
        <f t="shared" si="88"/>
        <v>235</v>
      </c>
      <c r="F911" s="13">
        <f t="shared" si="89"/>
        <v>235</v>
      </c>
      <c r="G911" s="14">
        <f>G912+G913+G914+G915+G916</f>
        <v>0</v>
      </c>
      <c r="H911" s="14">
        <f>H912+H913+H914+H915+H916</f>
        <v>235</v>
      </c>
      <c r="I911" s="14">
        <f>I912+I913+I914+I915+I916</f>
        <v>0</v>
      </c>
      <c r="J911" s="11" t="s">
        <v>163</v>
      </c>
      <c r="K911" s="38"/>
    </row>
    <row r="912" spans="1:11" ht="12.75">
      <c r="A912" s="34"/>
      <c r="B912" s="44"/>
      <c r="C912" s="33"/>
      <c r="D912" s="36">
        <v>2013</v>
      </c>
      <c r="E912" s="14">
        <f t="shared" si="88"/>
        <v>235</v>
      </c>
      <c r="F912" s="14">
        <f t="shared" si="89"/>
        <v>235</v>
      </c>
      <c r="G912" s="14"/>
      <c r="H912" s="14">
        <v>235</v>
      </c>
      <c r="I912" s="14"/>
      <c r="J912" s="11"/>
      <c r="K912" s="38"/>
    </row>
    <row r="913" spans="1:11" ht="12.75">
      <c r="A913" s="34"/>
      <c r="B913" s="44"/>
      <c r="C913" s="33"/>
      <c r="D913" s="36">
        <v>2014</v>
      </c>
      <c r="E913" s="14">
        <f t="shared" si="88"/>
        <v>0</v>
      </c>
      <c r="F913" s="14">
        <f t="shared" si="89"/>
        <v>0</v>
      </c>
      <c r="G913" s="14"/>
      <c r="H913" s="14"/>
      <c r="I913" s="14"/>
      <c r="J913" s="11"/>
      <c r="K913" s="38"/>
    </row>
    <row r="914" spans="1:11" ht="12.75">
      <c r="A914" s="34"/>
      <c r="B914" s="44"/>
      <c r="C914" s="33"/>
      <c r="D914" s="36">
        <v>2015</v>
      </c>
      <c r="E914" s="14">
        <f t="shared" si="88"/>
        <v>0</v>
      </c>
      <c r="F914" s="14">
        <f t="shared" si="89"/>
        <v>0</v>
      </c>
      <c r="G914" s="14"/>
      <c r="H914" s="14"/>
      <c r="I914" s="14"/>
      <c r="J914" s="11"/>
      <c r="K914" s="38"/>
    </row>
    <row r="915" spans="1:11" ht="12.75">
      <c r="A915" s="34"/>
      <c r="B915" s="44"/>
      <c r="C915" s="33"/>
      <c r="D915" s="36">
        <v>2016</v>
      </c>
      <c r="E915" s="14">
        <f t="shared" si="88"/>
        <v>0</v>
      </c>
      <c r="F915" s="14">
        <f t="shared" si="89"/>
        <v>0</v>
      </c>
      <c r="G915" s="14"/>
      <c r="H915" s="14"/>
      <c r="I915" s="14"/>
      <c r="J915" s="11"/>
      <c r="K915" s="38"/>
    </row>
    <row r="916" spans="1:11" ht="12.75">
      <c r="A916" s="34"/>
      <c r="B916" s="44"/>
      <c r="C916" s="33"/>
      <c r="D916" s="36">
        <v>2017</v>
      </c>
      <c r="E916" s="14">
        <f t="shared" si="88"/>
        <v>0</v>
      </c>
      <c r="F916" s="14">
        <f t="shared" si="89"/>
        <v>0</v>
      </c>
      <c r="G916" s="14"/>
      <c r="H916" s="14"/>
      <c r="I916" s="14"/>
      <c r="J916" s="11"/>
      <c r="K916" s="38"/>
    </row>
    <row r="917" spans="1:11" ht="12.75">
      <c r="A917" s="34" t="s">
        <v>14</v>
      </c>
      <c r="B917" s="44" t="s">
        <v>15</v>
      </c>
      <c r="C917" s="33" t="s">
        <v>16</v>
      </c>
      <c r="D917" s="36" t="s">
        <v>394</v>
      </c>
      <c r="E917" s="14">
        <f t="shared" si="88"/>
        <v>1100</v>
      </c>
      <c r="F917" s="13">
        <f>G917+H917</f>
        <v>1100</v>
      </c>
      <c r="G917" s="14">
        <f>G918+G919+G920+G921+G922</f>
        <v>1100</v>
      </c>
      <c r="H917" s="14">
        <f>H918+H919+H920+H921+H922</f>
        <v>0</v>
      </c>
      <c r="I917" s="14">
        <f>I918+I919+I920+I921+I922</f>
        <v>0</v>
      </c>
      <c r="J917" s="11" t="s">
        <v>147</v>
      </c>
      <c r="K917" s="38"/>
    </row>
    <row r="918" spans="1:11" ht="12.75">
      <c r="A918" s="34"/>
      <c r="B918" s="44"/>
      <c r="C918" s="33"/>
      <c r="D918" s="36">
        <v>2013</v>
      </c>
      <c r="E918" s="14">
        <f t="shared" si="88"/>
        <v>200</v>
      </c>
      <c r="F918" s="14">
        <f aca="true" t="shared" si="90" ref="F918:F929">G918+H918</f>
        <v>200</v>
      </c>
      <c r="G918" s="14">
        <v>200</v>
      </c>
      <c r="H918" s="14"/>
      <c r="I918" s="14"/>
      <c r="J918" s="11"/>
      <c r="K918" s="38"/>
    </row>
    <row r="919" spans="1:11" ht="12.75">
      <c r="A919" s="34"/>
      <c r="B919" s="44"/>
      <c r="C919" s="33"/>
      <c r="D919" s="36">
        <v>2014</v>
      </c>
      <c r="E919" s="14">
        <f t="shared" si="88"/>
        <v>300</v>
      </c>
      <c r="F919" s="14">
        <f t="shared" si="90"/>
        <v>300</v>
      </c>
      <c r="G919" s="14">
        <v>300</v>
      </c>
      <c r="H919" s="14"/>
      <c r="I919" s="14"/>
      <c r="J919" s="11"/>
      <c r="K919" s="38"/>
    </row>
    <row r="920" spans="1:11" ht="12.75">
      <c r="A920" s="34"/>
      <c r="B920" s="44"/>
      <c r="C920" s="33"/>
      <c r="D920" s="36">
        <v>2015</v>
      </c>
      <c r="E920" s="14">
        <f t="shared" si="88"/>
        <v>300</v>
      </c>
      <c r="F920" s="14">
        <f t="shared" si="90"/>
        <v>300</v>
      </c>
      <c r="G920" s="14">
        <v>300</v>
      </c>
      <c r="H920" s="14"/>
      <c r="I920" s="14"/>
      <c r="J920" s="11"/>
      <c r="K920" s="38"/>
    </row>
    <row r="921" spans="1:11" ht="12.75">
      <c r="A921" s="34"/>
      <c r="B921" s="44"/>
      <c r="C921" s="33"/>
      <c r="D921" s="36">
        <v>2016</v>
      </c>
      <c r="E921" s="14">
        <f t="shared" si="88"/>
        <v>300</v>
      </c>
      <c r="F921" s="14">
        <f t="shared" si="90"/>
        <v>300</v>
      </c>
      <c r="G921" s="14">
        <v>300</v>
      </c>
      <c r="H921" s="14"/>
      <c r="I921" s="14"/>
      <c r="J921" s="11"/>
      <c r="K921" s="38"/>
    </row>
    <row r="922" spans="1:11" ht="12.75">
      <c r="A922" s="34"/>
      <c r="B922" s="44"/>
      <c r="C922" s="33"/>
      <c r="D922" s="36">
        <v>2017</v>
      </c>
      <c r="E922" s="14">
        <f t="shared" si="88"/>
        <v>0</v>
      </c>
      <c r="F922" s="14">
        <f t="shared" si="90"/>
        <v>0</v>
      </c>
      <c r="G922" s="14"/>
      <c r="H922" s="14"/>
      <c r="I922" s="14"/>
      <c r="J922" s="11"/>
      <c r="K922" s="38"/>
    </row>
    <row r="923" spans="1:11" ht="12.75">
      <c r="A923" s="34" t="s">
        <v>26</v>
      </c>
      <c r="B923" s="44" t="s">
        <v>27</v>
      </c>
      <c r="C923" s="33" t="s">
        <v>28</v>
      </c>
      <c r="D923" s="36" t="s">
        <v>394</v>
      </c>
      <c r="E923" s="14">
        <f t="shared" si="88"/>
        <v>1214.7</v>
      </c>
      <c r="F923" s="13">
        <f t="shared" si="90"/>
        <v>1214.7</v>
      </c>
      <c r="G923" s="14">
        <f>G924+G925+G926+G927+G928</f>
        <v>900</v>
      </c>
      <c r="H923" s="14">
        <f>H924+H925+H926+H927+H928</f>
        <v>314.7</v>
      </c>
      <c r="I923" s="14">
        <f>I924+I925+I926+I927+I928</f>
        <v>0</v>
      </c>
      <c r="J923" s="11" t="s">
        <v>150</v>
      </c>
      <c r="K923" s="38"/>
    </row>
    <row r="924" spans="1:11" ht="12.75">
      <c r="A924" s="34"/>
      <c r="B924" s="44"/>
      <c r="C924" s="33"/>
      <c r="D924" s="36">
        <v>2013</v>
      </c>
      <c r="E924" s="14">
        <f t="shared" si="88"/>
        <v>314.7</v>
      </c>
      <c r="F924" s="14">
        <f t="shared" si="90"/>
        <v>314.7</v>
      </c>
      <c r="G924" s="14"/>
      <c r="H924" s="14">
        <v>314.7</v>
      </c>
      <c r="I924" s="14"/>
      <c r="J924" s="11"/>
      <c r="K924" s="38"/>
    </row>
    <row r="925" spans="1:11" ht="12.75">
      <c r="A925" s="34"/>
      <c r="B925" s="44"/>
      <c r="C925" s="33"/>
      <c r="D925" s="36">
        <v>2014</v>
      </c>
      <c r="E925" s="14">
        <f t="shared" si="88"/>
        <v>300</v>
      </c>
      <c r="F925" s="14">
        <f t="shared" si="90"/>
        <v>300</v>
      </c>
      <c r="G925" s="14">
        <v>300</v>
      </c>
      <c r="H925" s="14"/>
      <c r="I925" s="14"/>
      <c r="J925" s="11"/>
      <c r="K925" s="38"/>
    </row>
    <row r="926" spans="1:11" ht="12.75">
      <c r="A926" s="34"/>
      <c r="B926" s="44"/>
      <c r="C926" s="33"/>
      <c r="D926" s="36">
        <v>2015</v>
      </c>
      <c r="E926" s="14">
        <f t="shared" si="88"/>
        <v>300</v>
      </c>
      <c r="F926" s="14">
        <f t="shared" si="90"/>
        <v>300</v>
      </c>
      <c r="G926" s="14">
        <v>300</v>
      </c>
      <c r="H926" s="14"/>
      <c r="I926" s="14"/>
      <c r="J926" s="11"/>
      <c r="K926" s="38"/>
    </row>
    <row r="927" spans="1:11" ht="12.75">
      <c r="A927" s="34"/>
      <c r="B927" s="44"/>
      <c r="C927" s="33"/>
      <c r="D927" s="36">
        <v>2016</v>
      </c>
      <c r="E927" s="14">
        <f t="shared" si="88"/>
        <v>300</v>
      </c>
      <c r="F927" s="14">
        <f t="shared" si="90"/>
        <v>300</v>
      </c>
      <c r="G927" s="14">
        <v>300</v>
      </c>
      <c r="H927" s="14"/>
      <c r="I927" s="14"/>
      <c r="J927" s="11"/>
      <c r="K927" s="38"/>
    </row>
    <row r="928" spans="1:11" ht="12.75">
      <c r="A928" s="34"/>
      <c r="B928" s="44"/>
      <c r="C928" s="33"/>
      <c r="D928" s="36">
        <v>2017</v>
      </c>
      <c r="E928" s="14">
        <f t="shared" si="88"/>
        <v>0</v>
      </c>
      <c r="F928" s="14">
        <f t="shared" si="90"/>
        <v>0</v>
      </c>
      <c r="G928" s="14"/>
      <c r="H928" s="14"/>
      <c r="I928" s="14"/>
      <c r="J928" s="11"/>
      <c r="K928" s="38"/>
    </row>
    <row r="929" spans="1:11" ht="12.75">
      <c r="A929" s="34" t="s">
        <v>140</v>
      </c>
      <c r="B929" s="44" t="s">
        <v>50</v>
      </c>
      <c r="C929" s="33" t="s">
        <v>51</v>
      </c>
      <c r="D929" s="36" t="s">
        <v>394</v>
      </c>
      <c r="E929" s="14">
        <f t="shared" si="88"/>
        <v>100</v>
      </c>
      <c r="F929" s="13">
        <f t="shared" si="90"/>
        <v>100</v>
      </c>
      <c r="G929" s="14">
        <f>G930+G931+G932+G933+G934</f>
        <v>0</v>
      </c>
      <c r="H929" s="14">
        <f>H930+H931+H932+H933+H934</f>
        <v>100</v>
      </c>
      <c r="I929" s="14">
        <f>I930+I931+I932+I933+I934</f>
        <v>0</v>
      </c>
      <c r="J929" s="11" t="s">
        <v>54</v>
      </c>
      <c r="K929" s="38"/>
    </row>
    <row r="930" spans="1:11" ht="12.75">
      <c r="A930" s="34"/>
      <c r="B930" s="44"/>
      <c r="C930" s="33"/>
      <c r="D930" s="36">
        <v>2013</v>
      </c>
      <c r="E930" s="14">
        <f t="shared" si="88"/>
        <v>0</v>
      </c>
      <c r="F930" s="14">
        <f>G930+H930</f>
        <v>0</v>
      </c>
      <c r="G930" s="14"/>
      <c r="H930" s="14"/>
      <c r="I930" s="14"/>
      <c r="J930" s="11"/>
      <c r="K930" s="38"/>
    </row>
    <row r="931" spans="1:11" ht="12.75">
      <c r="A931" s="34"/>
      <c r="B931" s="44"/>
      <c r="C931" s="33"/>
      <c r="D931" s="36">
        <v>2014</v>
      </c>
      <c r="E931" s="14">
        <f aca="true" t="shared" si="91" ref="E931:E962">G931+H931+I931</f>
        <v>100</v>
      </c>
      <c r="F931" s="14">
        <f aca="true" t="shared" si="92" ref="F931:F946">G931+H931</f>
        <v>100</v>
      </c>
      <c r="G931" s="14"/>
      <c r="H931" s="14">
        <v>100</v>
      </c>
      <c r="I931" s="14"/>
      <c r="J931" s="11"/>
      <c r="K931" s="38"/>
    </row>
    <row r="932" spans="1:11" ht="12.75">
      <c r="A932" s="34"/>
      <c r="B932" s="44"/>
      <c r="C932" s="33"/>
      <c r="D932" s="36">
        <v>2015</v>
      </c>
      <c r="E932" s="14">
        <f t="shared" si="91"/>
        <v>0</v>
      </c>
      <c r="F932" s="14">
        <f t="shared" si="92"/>
        <v>0</v>
      </c>
      <c r="G932" s="14"/>
      <c r="H932" s="14"/>
      <c r="I932" s="14"/>
      <c r="J932" s="11"/>
      <c r="K932" s="38"/>
    </row>
    <row r="933" spans="1:11" ht="12.75">
      <c r="A933" s="34"/>
      <c r="B933" s="44"/>
      <c r="C933" s="33"/>
      <c r="D933" s="36">
        <v>2016</v>
      </c>
      <c r="E933" s="14">
        <f t="shared" si="91"/>
        <v>0</v>
      </c>
      <c r="F933" s="14">
        <f t="shared" si="92"/>
        <v>0</v>
      </c>
      <c r="G933" s="14"/>
      <c r="H933" s="14"/>
      <c r="I933" s="14"/>
      <c r="J933" s="11"/>
      <c r="K933" s="38"/>
    </row>
    <row r="934" spans="1:11" ht="12.75">
      <c r="A934" s="34"/>
      <c r="B934" s="44"/>
      <c r="C934" s="33"/>
      <c r="D934" s="36">
        <v>2017</v>
      </c>
      <c r="E934" s="14">
        <f t="shared" si="91"/>
        <v>0</v>
      </c>
      <c r="F934" s="14">
        <f t="shared" si="92"/>
        <v>0</v>
      </c>
      <c r="G934" s="14"/>
      <c r="H934" s="14"/>
      <c r="I934" s="14"/>
      <c r="J934" s="11"/>
      <c r="K934" s="38"/>
    </row>
    <row r="935" spans="1:11" ht="12.75">
      <c r="A935" s="34" t="s">
        <v>152</v>
      </c>
      <c r="B935" s="44" t="s">
        <v>56</v>
      </c>
      <c r="C935" s="33" t="s">
        <v>57</v>
      </c>
      <c r="D935" s="36" t="s">
        <v>394</v>
      </c>
      <c r="E935" s="14">
        <f t="shared" si="91"/>
        <v>400</v>
      </c>
      <c r="F935" s="13">
        <f t="shared" si="92"/>
        <v>400</v>
      </c>
      <c r="G935" s="14">
        <f>G936+G937+G938+G939+G940</f>
        <v>0</v>
      </c>
      <c r="H935" s="14">
        <f>H936+H937+H938+H939+H940</f>
        <v>400</v>
      </c>
      <c r="I935" s="14">
        <f>I936+I937+I938+I939+I940</f>
        <v>0</v>
      </c>
      <c r="J935" s="11" t="s">
        <v>142</v>
      </c>
      <c r="K935" s="38"/>
    </row>
    <row r="936" spans="1:11" ht="12.75">
      <c r="A936" s="34"/>
      <c r="B936" s="44"/>
      <c r="C936" s="33"/>
      <c r="D936" s="36">
        <v>2013</v>
      </c>
      <c r="E936" s="14">
        <f t="shared" si="91"/>
        <v>400</v>
      </c>
      <c r="F936" s="14">
        <f t="shared" si="92"/>
        <v>400</v>
      </c>
      <c r="G936" s="14"/>
      <c r="H936" s="14">
        <v>400</v>
      </c>
      <c r="I936" s="14"/>
      <c r="J936" s="11"/>
      <c r="K936" s="38"/>
    </row>
    <row r="937" spans="1:11" ht="12.75">
      <c r="A937" s="34"/>
      <c r="B937" s="44"/>
      <c r="C937" s="33"/>
      <c r="D937" s="36">
        <v>2014</v>
      </c>
      <c r="E937" s="14">
        <f t="shared" si="91"/>
        <v>0</v>
      </c>
      <c r="F937" s="14">
        <f t="shared" si="92"/>
        <v>0</v>
      </c>
      <c r="G937" s="14"/>
      <c r="H937" s="14"/>
      <c r="I937" s="14"/>
      <c r="J937" s="11"/>
      <c r="K937" s="38"/>
    </row>
    <row r="938" spans="1:11" ht="12.75">
      <c r="A938" s="34"/>
      <c r="B938" s="44"/>
      <c r="C938" s="33"/>
      <c r="D938" s="36">
        <v>2015</v>
      </c>
      <c r="E938" s="14">
        <f t="shared" si="91"/>
        <v>0</v>
      </c>
      <c r="F938" s="14">
        <f t="shared" si="92"/>
        <v>0</v>
      </c>
      <c r="G938" s="14"/>
      <c r="H938" s="14"/>
      <c r="I938" s="14"/>
      <c r="J938" s="11"/>
      <c r="K938" s="38"/>
    </row>
    <row r="939" spans="1:11" ht="12.75">
      <c r="A939" s="34"/>
      <c r="B939" s="44"/>
      <c r="C939" s="33"/>
      <c r="D939" s="36">
        <v>2016</v>
      </c>
      <c r="E939" s="14">
        <f t="shared" si="91"/>
        <v>0</v>
      </c>
      <c r="F939" s="14">
        <f t="shared" si="92"/>
        <v>0</v>
      </c>
      <c r="G939" s="14"/>
      <c r="H939" s="14"/>
      <c r="I939" s="14"/>
      <c r="J939" s="11"/>
      <c r="K939" s="38"/>
    </row>
    <row r="940" spans="1:11" ht="12.75">
      <c r="A940" s="34"/>
      <c r="B940" s="44"/>
      <c r="C940" s="33"/>
      <c r="D940" s="36">
        <v>2017</v>
      </c>
      <c r="E940" s="14">
        <f t="shared" si="91"/>
        <v>0</v>
      </c>
      <c r="F940" s="14">
        <f t="shared" si="92"/>
        <v>0</v>
      </c>
      <c r="G940" s="14"/>
      <c r="H940" s="14"/>
      <c r="I940" s="14"/>
      <c r="J940" s="11"/>
      <c r="K940" s="38"/>
    </row>
    <row r="941" spans="1:11" ht="12.75">
      <c r="A941" s="34" t="s">
        <v>153</v>
      </c>
      <c r="B941" s="44" t="s">
        <v>64</v>
      </c>
      <c r="C941" s="33" t="s">
        <v>65</v>
      </c>
      <c r="D941" s="36" t="s">
        <v>394</v>
      </c>
      <c r="E941" s="14">
        <f t="shared" si="91"/>
        <v>3200</v>
      </c>
      <c r="F941" s="13">
        <f t="shared" si="92"/>
        <v>3200</v>
      </c>
      <c r="G941" s="14">
        <f>G942+G943+G944+G945+G946</f>
        <v>3200</v>
      </c>
      <c r="H941" s="14">
        <f>H942+H943+H944+H945+H946</f>
        <v>0</v>
      </c>
      <c r="I941" s="14">
        <f>I942+I943+I944+I945+I946</f>
        <v>0</v>
      </c>
      <c r="J941" s="11" t="s">
        <v>143</v>
      </c>
      <c r="K941" s="38"/>
    </row>
    <row r="942" spans="1:11" ht="12.75">
      <c r="A942" s="34"/>
      <c r="B942" s="44"/>
      <c r="C942" s="33"/>
      <c r="D942" s="36">
        <v>2013</v>
      </c>
      <c r="E942" s="14">
        <f t="shared" si="91"/>
        <v>0</v>
      </c>
      <c r="F942" s="14">
        <f t="shared" si="92"/>
        <v>0</v>
      </c>
      <c r="G942" s="14"/>
      <c r="H942" s="14"/>
      <c r="I942" s="14"/>
      <c r="J942" s="11"/>
      <c r="K942" s="38"/>
    </row>
    <row r="943" spans="1:11" ht="12.75">
      <c r="A943" s="34"/>
      <c r="B943" s="44"/>
      <c r="C943" s="33"/>
      <c r="D943" s="36">
        <v>2014</v>
      </c>
      <c r="E943" s="14">
        <f t="shared" si="91"/>
        <v>800</v>
      </c>
      <c r="F943" s="14">
        <f t="shared" si="92"/>
        <v>800</v>
      </c>
      <c r="G943" s="14">
        <v>800</v>
      </c>
      <c r="H943" s="14"/>
      <c r="I943" s="14"/>
      <c r="J943" s="11"/>
      <c r="K943" s="38"/>
    </row>
    <row r="944" spans="1:11" ht="12.75">
      <c r="A944" s="34"/>
      <c r="B944" s="44"/>
      <c r="C944" s="33"/>
      <c r="D944" s="36">
        <v>2015</v>
      </c>
      <c r="E944" s="14">
        <f t="shared" si="91"/>
        <v>800</v>
      </c>
      <c r="F944" s="14">
        <f t="shared" si="92"/>
        <v>800</v>
      </c>
      <c r="G944" s="14">
        <v>800</v>
      </c>
      <c r="H944" s="14"/>
      <c r="I944" s="14"/>
      <c r="J944" s="11"/>
      <c r="K944" s="38"/>
    </row>
    <row r="945" spans="1:11" ht="12.75">
      <c r="A945" s="34"/>
      <c r="B945" s="44"/>
      <c r="C945" s="33"/>
      <c r="D945" s="36">
        <v>2016</v>
      </c>
      <c r="E945" s="14">
        <f t="shared" si="91"/>
        <v>800</v>
      </c>
      <c r="F945" s="14">
        <f t="shared" si="92"/>
        <v>800</v>
      </c>
      <c r="G945" s="14">
        <v>800</v>
      </c>
      <c r="H945" s="14"/>
      <c r="I945" s="14"/>
      <c r="J945" s="11"/>
      <c r="K945" s="38"/>
    </row>
    <row r="946" spans="1:11" ht="12.75">
      <c r="A946" s="34"/>
      <c r="B946" s="44"/>
      <c r="C946" s="33"/>
      <c r="D946" s="36">
        <v>2017</v>
      </c>
      <c r="E946" s="14">
        <f t="shared" si="91"/>
        <v>800</v>
      </c>
      <c r="F946" s="14">
        <f t="shared" si="92"/>
        <v>800</v>
      </c>
      <c r="G946" s="14">
        <v>800</v>
      </c>
      <c r="H946" s="14"/>
      <c r="I946" s="14"/>
      <c r="J946" s="11"/>
      <c r="K946" s="38"/>
    </row>
    <row r="947" spans="1:11" ht="12.75">
      <c r="A947" s="34" t="s">
        <v>154</v>
      </c>
      <c r="B947" s="44" t="s">
        <v>74</v>
      </c>
      <c r="C947" s="33" t="s">
        <v>71</v>
      </c>
      <c r="D947" s="36" t="s">
        <v>394</v>
      </c>
      <c r="E947" s="14">
        <f t="shared" si="91"/>
        <v>2750</v>
      </c>
      <c r="F947" s="13">
        <f>G947+H947</f>
        <v>2750</v>
      </c>
      <c r="G947" s="14">
        <f>G948+G949+G950+G951+G952</f>
        <v>2500</v>
      </c>
      <c r="H947" s="14">
        <f>H948+H949+H950+H951+H952</f>
        <v>250</v>
      </c>
      <c r="I947" s="14">
        <f>I948+I949+I950+I951+I952</f>
        <v>0</v>
      </c>
      <c r="J947" s="11" t="s">
        <v>151</v>
      </c>
      <c r="K947" s="38"/>
    </row>
    <row r="948" spans="1:11" ht="12.75">
      <c r="A948" s="34"/>
      <c r="B948" s="44"/>
      <c r="C948" s="33"/>
      <c r="D948" s="36">
        <v>2013</v>
      </c>
      <c r="E948" s="14">
        <f t="shared" si="91"/>
        <v>550</v>
      </c>
      <c r="F948" s="14">
        <f aca="true" t="shared" si="93" ref="F948:F959">G948+H948</f>
        <v>550</v>
      </c>
      <c r="G948" s="14">
        <v>500</v>
      </c>
      <c r="H948" s="14">
        <v>50</v>
      </c>
      <c r="I948" s="14"/>
      <c r="J948" s="11"/>
      <c r="K948" s="38"/>
    </row>
    <row r="949" spans="1:11" ht="12.75">
      <c r="A949" s="34"/>
      <c r="B949" s="44"/>
      <c r="C949" s="33"/>
      <c r="D949" s="36">
        <v>2014</v>
      </c>
      <c r="E949" s="14">
        <f t="shared" si="91"/>
        <v>550</v>
      </c>
      <c r="F949" s="14">
        <f t="shared" si="93"/>
        <v>550</v>
      </c>
      <c r="G949" s="14">
        <v>500</v>
      </c>
      <c r="H949" s="14">
        <v>50</v>
      </c>
      <c r="I949" s="14"/>
      <c r="J949" s="11"/>
      <c r="K949" s="38"/>
    </row>
    <row r="950" spans="1:11" ht="12.75">
      <c r="A950" s="34"/>
      <c r="B950" s="44"/>
      <c r="C950" s="33"/>
      <c r="D950" s="36">
        <v>2015</v>
      </c>
      <c r="E950" s="14">
        <f t="shared" si="91"/>
        <v>550</v>
      </c>
      <c r="F950" s="14">
        <f t="shared" si="93"/>
        <v>550</v>
      </c>
      <c r="G950" s="14">
        <v>500</v>
      </c>
      <c r="H950" s="14">
        <v>50</v>
      </c>
      <c r="I950" s="14"/>
      <c r="J950" s="11"/>
      <c r="K950" s="38"/>
    </row>
    <row r="951" spans="1:11" ht="12.75">
      <c r="A951" s="34"/>
      <c r="B951" s="44"/>
      <c r="C951" s="33"/>
      <c r="D951" s="36">
        <v>2016</v>
      </c>
      <c r="E951" s="14">
        <f t="shared" si="91"/>
        <v>550</v>
      </c>
      <c r="F951" s="14">
        <f t="shared" si="93"/>
        <v>550</v>
      </c>
      <c r="G951" s="14">
        <v>500</v>
      </c>
      <c r="H951" s="14">
        <v>50</v>
      </c>
      <c r="I951" s="14"/>
      <c r="J951" s="11"/>
      <c r="K951" s="38"/>
    </row>
    <row r="952" spans="1:11" ht="12.75">
      <c r="A952" s="34"/>
      <c r="B952" s="44"/>
      <c r="C952" s="33"/>
      <c r="D952" s="36">
        <v>2017</v>
      </c>
      <c r="E952" s="14">
        <f t="shared" si="91"/>
        <v>550</v>
      </c>
      <c r="F952" s="14">
        <f t="shared" si="93"/>
        <v>550</v>
      </c>
      <c r="G952" s="14">
        <v>500</v>
      </c>
      <c r="H952" s="14">
        <v>50</v>
      </c>
      <c r="I952" s="14"/>
      <c r="J952" s="11"/>
      <c r="K952" s="38"/>
    </row>
    <row r="953" spans="1:11" ht="12.75">
      <c r="A953" s="34" t="s">
        <v>155</v>
      </c>
      <c r="B953" s="44" t="s">
        <v>85</v>
      </c>
      <c r="C953" s="33" t="s">
        <v>83</v>
      </c>
      <c r="D953" s="36" t="s">
        <v>394</v>
      </c>
      <c r="E953" s="14">
        <f t="shared" si="91"/>
        <v>1800</v>
      </c>
      <c r="F953" s="13">
        <f t="shared" si="93"/>
        <v>1800</v>
      </c>
      <c r="G953" s="14">
        <f>G954+G955+G956+G957+G958</f>
        <v>0</v>
      </c>
      <c r="H953" s="14">
        <f>H954+H955+H956+H957+H958</f>
        <v>1800</v>
      </c>
      <c r="I953" s="14">
        <f>I954+I955+I956+I957+I958</f>
        <v>0</v>
      </c>
      <c r="J953" s="11" t="s">
        <v>145</v>
      </c>
      <c r="K953" s="38"/>
    </row>
    <row r="954" spans="1:11" ht="12.75">
      <c r="A954" s="34"/>
      <c r="B954" s="44"/>
      <c r="C954" s="33"/>
      <c r="D954" s="36">
        <v>2013</v>
      </c>
      <c r="E954" s="14">
        <f t="shared" si="91"/>
        <v>0</v>
      </c>
      <c r="F954" s="14">
        <f t="shared" si="93"/>
        <v>0</v>
      </c>
      <c r="G954" s="14"/>
      <c r="H954" s="14"/>
      <c r="I954" s="14"/>
      <c r="J954" s="11"/>
      <c r="K954" s="38"/>
    </row>
    <row r="955" spans="1:11" ht="12.75">
      <c r="A955" s="34"/>
      <c r="B955" s="44"/>
      <c r="C955" s="33"/>
      <c r="D955" s="36">
        <v>2014</v>
      </c>
      <c r="E955" s="14">
        <f t="shared" si="91"/>
        <v>1800</v>
      </c>
      <c r="F955" s="14">
        <f t="shared" si="93"/>
        <v>1800</v>
      </c>
      <c r="G955" s="14"/>
      <c r="H955" s="14">
        <v>1800</v>
      </c>
      <c r="I955" s="14"/>
      <c r="J955" s="11"/>
      <c r="K955" s="38"/>
    </row>
    <row r="956" spans="1:11" ht="12.75">
      <c r="A956" s="34"/>
      <c r="B956" s="44"/>
      <c r="C956" s="33"/>
      <c r="D956" s="36">
        <v>2015</v>
      </c>
      <c r="E956" s="14">
        <f t="shared" si="91"/>
        <v>0</v>
      </c>
      <c r="F956" s="14">
        <f t="shared" si="93"/>
        <v>0</v>
      </c>
      <c r="G956" s="14"/>
      <c r="H956" s="14"/>
      <c r="I956" s="14"/>
      <c r="J956" s="11"/>
      <c r="K956" s="38"/>
    </row>
    <row r="957" spans="1:11" ht="12.75">
      <c r="A957" s="34"/>
      <c r="B957" s="44"/>
      <c r="C957" s="33"/>
      <c r="D957" s="36">
        <v>2016</v>
      </c>
      <c r="E957" s="14">
        <f t="shared" si="91"/>
        <v>0</v>
      </c>
      <c r="F957" s="14">
        <f t="shared" si="93"/>
        <v>0</v>
      </c>
      <c r="G957" s="14"/>
      <c r="H957" s="14"/>
      <c r="I957" s="14"/>
      <c r="J957" s="11"/>
      <c r="K957" s="38"/>
    </row>
    <row r="958" spans="1:11" ht="12.75">
      <c r="A958" s="34"/>
      <c r="B958" s="44"/>
      <c r="C958" s="33"/>
      <c r="D958" s="36">
        <v>2017</v>
      </c>
      <c r="E958" s="14">
        <f t="shared" si="91"/>
        <v>0</v>
      </c>
      <c r="F958" s="14">
        <f t="shared" si="93"/>
        <v>0</v>
      </c>
      <c r="G958" s="14"/>
      <c r="H958" s="14"/>
      <c r="I958" s="14"/>
      <c r="J958" s="11"/>
      <c r="K958" s="38"/>
    </row>
    <row r="959" spans="1:11" ht="12.75">
      <c r="A959" s="34" t="s">
        <v>462</v>
      </c>
      <c r="B959" s="44" t="s">
        <v>91</v>
      </c>
      <c r="C959" s="33" t="s">
        <v>92</v>
      </c>
      <c r="D959" s="36" t="s">
        <v>394</v>
      </c>
      <c r="E959" s="14">
        <f t="shared" si="91"/>
        <v>2000</v>
      </c>
      <c r="F959" s="13">
        <f t="shared" si="93"/>
        <v>2000</v>
      </c>
      <c r="G959" s="14">
        <f>G960+G961+G962+G963+G964</f>
        <v>0</v>
      </c>
      <c r="H959" s="14">
        <f>H960+H961+H962+H963+H964</f>
        <v>2000</v>
      </c>
      <c r="I959" s="14">
        <f>I960+I961+I962+I963+I964</f>
        <v>0</v>
      </c>
      <c r="J959" s="11" t="s">
        <v>148</v>
      </c>
      <c r="K959" s="38"/>
    </row>
    <row r="960" spans="1:11" ht="12.75">
      <c r="A960" s="34"/>
      <c r="B960" s="44"/>
      <c r="C960" s="33"/>
      <c r="D960" s="36">
        <v>2013</v>
      </c>
      <c r="E960" s="14">
        <f t="shared" si="91"/>
        <v>0</v>
      </c>
      <c r="F960" s="14">
        <f>G960+H960</f>
        <v>0</v>
      </c>
      <c r="G960" s="14"/>
      <c r="H960" s="14"/>
      <c r="I960" s="14"/>
      <c r="J960" s="11"/>
      <c r="K960" s="38"/>
    </row>
    <row r="961" spans="1:11" ht="12.75">
      <c r="A961" s="34"/>
      <c r="B961" s="44"/>
      <c r="C961" s="33"/>
      <c r="D961" s="36">
        <v>2014</v>
      </c>
      <c r="E961" s="14">
        <f t="shared" si="91"/>
        <v>500</v>
      </c>
      <c r="F961" s="14">
        <f aca="true" t="shared" si="94" ref="F961:F988">G961+H961</f>
        <v>500</v>
      </c>
      <c r="G961" s="14"/>
      <c r="H961" s="14">
        <v>500</v>
      </c>
      <c r="I961" s="14"/>
      <c r="J961" s="11"/>
      <c r="K961" s="38"/>
    </row>
    <row r="962" spans="1:11" ht="12.75">
      <c r="A962" s="34"/>
      <c r="B962" s="44"/>
      <c r="C962" s="33"/>
      <c r="D962" s="36">
        <v>2015</v>
      </c>
      <c r="E962" s="14">
        <f t="shared" si="91"/>
        <v>500</v>
      </c>
      <c r="F962" s="14">
        <f t="shared" si="94"/>
        <v>500</v>
      </c>
      <c r="G962" s="14"/>
      <c r="H962" s="14">
        <v>500</v>
      </c>
      <c r="I962" s="14"/>
      <c r="J962" s="11"/>
      <c r="K962" s="38"/>
    </row>
    <row r="963" spans="1:11" ht="12.75">
      <c r="A963" s="34"/>
      <c r="B963" s="44"/>
      <c r="C963" s="33"/>
      <c r="D963" s="36">
        <v>2016</v>
      </c>
      <c r="E963" s="14">
        <f aca="true" t="shared" si="95" ref="E963:E982">G963+H963+I963</f>
        <v>500</v>
      </c>
      <c r="F963" s="14">
        <f t="shared" si="94"/>
        <v>500</v>
      </c>
      <c r="G963" s="14"/>
      <c r="H963" s="14">
        <v>500</v>
      </c>
      <c r="I963" s="14"/>
      <c r="J963" s="11"/>
      <c r="K963" s="38"/>
    </row>
    <row r="964" spans="1:11" ht="12.75">
      <c r="A964" s="34"/>
      <c r="B964" s="44"/>
      <c r="C964" s="33"/>
      <c r="D964" s="36">
        <v>2017</v>
      </c>
      <c r="E964" s="14">
        <f t="shared" si="95"/>
        <v>500</v>
      </c>
      <c r="F964" s="14">
        <f t="shared" si="94"/>
        <v>500</v>
      </c>
      <c r="G964" s="14"/>
      <c r="H964" s="14">
        <v>500</v>
      </c>
      <c r="I964" s="14"/>
      <c r="J964" s="11"/>
      <c r="K964" s="38"/>
    </row>
    <row r="965" spans="1:11" ht="12.75">
      <c r="A965" s="34" t="s">
        <v>464</v>
      </c>
      <c r="B965" s="44" t="s">
        <v>95</v>
      </c>
      <c r="C965" s="33" t="s">
        <v>96</v>
      </c>
      <c r="D965" s="36" t="s">
        <v>394</v>
      </c>
      <c r="E965" s="14">
        <f t="shared" si="95"/>
        <v>300</v>
      </c>
      <c r="F965" s="13">
        <f t="shared" si="94"/>
        <v>300</v>
      </c>
      <c r="G965" s="14">
        <f>G966+G967+G968+G969+G970</f>
        <v>0</v>
      </c>
      <c r="H965" s="14">
        <f>H966+H967+H968+H969+H970</f>
        <v>300</v>
      </c>
      <c r="I965" s="14">
        <f>I966+I967+I968+I969+I970</f>
        <v>0</v>
      </c>
      <c r="J965" s="11" t="s">
        <v>149</v>
      </c>
      <c r="K965" s="38"/>
    </row>
    <row r="966" spans="1:11" ht="12.75">
      <c r="A966" s="34"/>
      <c r="B966" s="44"/>
      <c r="C966" s="33"/>
      <c r="D966" s="36">
        <v>2013</v>
      </c>
      <c r="E966" s="14">
        <f t="shared" si="95"/>
        <v>0</v>
      </c>
      <c r="F966" s="14">
        <f t="shared" si="94"/>
        <v>0</v>
      </c>
      <c r="G966" s="14"/>
      <c r="H966" s="14"/>
      <c r="I966" s="14"/>
      <c r="J966" s="11"/>
      <c r="K966" s="38"/>
    </row>
    <row r="967" spans="1:11" ht="12.75">
      <c r="A967" s="34"/>
      <c r="B967" s="44"/>
      <c r="C967" s="33"/>
      <c r="D967" s="36">
        <v>2014</v>
      </c>
      <c r="E967" s="14">
        <f t="shared" si="95"/>
        <v>300</v>
      </c>
      <c r="F967" s="14">
        <f t="shared" si="94"/>
        <v>300</v>
      </c>
      <c r="G967" s="14"/>
      <c r="H967" s="14">
        <v>300</v>
      </c>
      <c r="I967" s="14"/>
      <c r="J967" s="11"/>
      <c r="K967" s="38"/>
    </row>
    <row r="968" spans="1:11" ht="12.75">
      <c r="A968" s="34"/>
      <c r="B968" s="44"/>
      <c r="C968" s="33"/>
      <c r="D968" s="36">
        <v>2015</v>
      </c>
      <c r="E968" s="14">
        <f t="shared" si="95"/>
        <v>0</v>
      </c>
      <c r="F968" s="14">
        <f t="shared" si="94"/>
        <v>0</v>
      </c>
      <c r="G968" s="14"/>
      <c r="H968" s="14"/>
      <c r="I968" s="14"/>
      <c r="J968" s="11"/>
      <c r="K968" s="38"/>
    </row>
    <row r="969" spans="1:11" ht="12.75">
      <c r="A969" s="34"/>
      <c r="B969" s="44"/>
      <c r="C969" s="33"/>
      <c r="D969" s="36">
        <v>2016</v>
      </c>
      <c r="E969" s="14">
        <f t="shared" si="95"/>
        <v>0</v>
      </c>
      <c r="F969" s="14">
        <f t="shared" si="94"/>
        <v>0</v>
      </c>
      <c r="G969" s="14"/>
      <c r="H969" s="14"/>
      <c r="I969" s="14"/>
      <c r="J969" s="11"/>
      <c r="K969" s="38"/>
    </row>
    <row r="970" spans="1:11" ht="12.75">
      <c r="A970" s="34"/>
      <c r="B970" s="44"/>
      <c r="C970" s="33"/>
      <c r="D970" s="36">
        <v>2017</v>
      </c>
      <c r="E970" s="14">
        <f t="shared" si="95"/>
        <v>0</v>
      </c>
      <c r="F970" s="14">
        <f t="shared" si="94"/>
        <v>0</v>
      </c>
      <c r="G970" s="14"/>
      <c r="H970" s="14"/>
      <c r="I970" s="14"/>
      <c r="J970" s="11"/>
      <c r="K970" s="38"/>
    </row>
    <row r="971" spans="1:11" ht="12.75">
      <c r="A971" s="34" t="s">
        <v>447</v>
      </c>
      <c r="B971" s="44" t="s">
        <v>106</v>
      </c>
      <c r="C971" s="33" t="s">
        <v>107</v>
      </c>
      <c r="D971" s="36" t="s">
        <v>394</v>
      </c>
      <c r="E971" s="14">
        <f t="shared" si="95"/>
        <v>12150</v>
      </c>
      <c r="F971" s="13">
        <f t="shared" si="94"/>
        <v>12150</v>
      </c>
      <c r="G971" s="14">
        <f>G972+G973+G974+G975+G976</f>
        <v>9550</v>
      </c>
      <c r="H971" s="14">
        <f>H972+H973+H974+H975+H976</f>
        <v>2600</v>
      </c>
      <c r="I971" s="14">
        <f>I972+I973+I974+I975+I976</f>
        <v>0</v>
      </c>
      <c r="J971" s="11" t="s">
        <v>476</v>
      </c>
      <c r="K971" s="38"/>
    </row>
    <row r="972" spans="1:11" ht="12.75">
      <c r="A972" s="34"/>
      <c r="B972" s="44"/>
      <c r="C972" s="33"/>
      <c r="D972" s="36">
        <v>2013</v>
      </c>
      <c r="E972" s="14">
        <f t="shared" si="95"/>
        <v>4150</v>
      </c>
      <c r="F972" s="14">
        <f t="shared" si="94"/>
        <v>4150</v>
      </c>
      <c r="G972" s="14">
        <v>2350</v>
      </c>
      <c r="H972" s="14">
        <v>1800</v>
      </c>
      <c r="I972" s="14"/>
      <c r="J972" s="11"/>
      <c r="K972" s="38"/>
    </row>
    <row r="973" spans="1:11" ht="12.75">
      <c r="A973" s="34"/>
      <c r="B973" s="44"/>
      <c r="C973" s="33"/>
      <c r="D973" s="36">
        <v>2014</v>
      </c>
      <c r="E973" s="14">
        <f t="shared" si="95"/>
        <v>2000</v>
      </c>
      <c r="F973" s="14">
        <f t="shared" si="94"/>
        <v>2000</v>
      </c>
      <c r="G973" s="14">
        <v>1800</v>
      </c>
      <c r="H973" s="14">
        <v>200</v>
      </c>
      <c r="I973" s="14"/>
      <c r="J973" s="11"/>
      <c r="K973" s="38"/>
    </row>
    <row r="974" spans="1:11" ht="12.75">
      <c r="A974" s="34"/>
      <c r="B974" s="44"/>
      <c r="C974" s="33"/>
      <c r="D974" s="36">
        <v>2015</v>
      </c>
      <c r="E974" s="14">
        <f t="shared" si="95"/>
        <v>2000</v>
      </c>
      <c r="F974" s="14">
        <f t="shared" si="94"/>
        <v>2000</v>
      </c>
      <c r="G974" s="14">
        <v>1800</v>
      </c>
      <c r="H974" s="14">
        <v>200</v>
      </c>
      <c r="I974" s="14"/>
      <c r="J974" s="11"/>
      <c r="K974" s="38"/>
    </row>
    <row r="975" spans="1:11" ht="12.75">
      <c r="A975" s="34"/>
      <c r="B975" s="44"/>
      <c r="C975" s="33"/>
      <c r="D975" s="36">
        <v>2016</v>
      </c>
      <c r="E975" s="14">
        <f t="shared" si="95"/>
        <v>2000</v>
      </c>
      <c r="F975" s="14">
        <f t="shared" si="94"/>
        <v>2000</v>
      </c>
      <c r="G975" s="14">
        <v>1800</v>
      </c>
      <c r="H975" s="14">
        <v>200</v>
      </c>
      <c r="I975" s="14"/>
      <c r="J975" s="11"/>
      <c r="K975" s="38"/>
    </row>
    <row r="976" spans="1:11" ht="12.75">
      <c r="A976" s="34"/>
      <c r="B976" s="44"/>
      <c r="C976" s="33"/>
      <c r="D976" s="36">
        <v>2017</v>
      </c>
      <c r="E976" s="14">
        <f t="shared" si="95"/>
        <v>2000</v>
      </c>
      <c r="F976" s="14">
        <f t="shared" si="94"/>
        <v>2000</v>
      </c>
      <c r="G976" s="14">
        <v>1800</v>
      </c>
      <c r="H976" s="14">
        <v>200</v>
      </c>
      <c r="I976" s="14"/>
      <c r="J976" s="11"/>
      <c r="K976" s="38"/>
    </row>
    <row r="977" spans="1:11" ht="12.75">
      <c r="A977" s="34" t="s">
        <v>448</v>
      </c>
      <c r="B977" s="44" t="s">
        <v>101</v>
      </c>
      <c r="C977" s="33" t="s">
        <v>102</v>
      </c>
      <c r="D977" s="36" t="s">
        <v>394</v>
      </c>
      <c r="E977" s="14">
        <f t="shared" si="95"/>
        <v>50</v>
      </c>
      <c r="F977" s="13">
        <f t="shared" si="94"/>
        <v>50</v>
      </c>
      <c r="G977" s="14">
        <f>G978+G979+G980+G981+G982</f>
        <v>0</v>
      </c>
      <c r="H977" s="14">
        <f>H978+H979+H980+H981+H982</f>
        <v>50</v>
      </c>
      <c r="I977" s="14">
        <f>I978+I979+I980+I981+I982</f>
        <v>0</v>
      </c>
      <c r="J977" s="11" t="s">
        <v>164</v>
      </c>
      <c r="K977" s="38"/>
    </row>
    <row r="978" spans="1:11" ht="12.75">
      <c r="A978" s="34"/>
      <c r="B978" s="44"/>
      <c r="C978" s="33"/>
      <c r="D978" s="36">
        <v>2013</v>
      </c>
      <c r="E978" s="14">
        <f t="shared" si="95"/>
        <v>0</v>
      </c>
      <c r="F978" s="14">
        <f t="shared" si="94"/>
        <v>0</v>
      </c>
      <c r="G978" s="14"/>
      <c r="H978" s="14"/>
      <c r="I978" s="14"/>
      <c r="J978" s="11"/>
      <c r="K978" s="38"/>
    </row>
    <row r="979" spans="1:11" ht="12.75">
      <c r="A979" s="34"/>
      <c r="B979" s="44"/>
      <c r="C979" s="33"/>
      <c r="D979" s="36">
        <v>2014</v>
      </c>
      <c r="E979" s="14">
        <f t="shared" si="95"/>
        <v>0</v>
      </c>
      <c r="F979" s="14">
        <f t="shared" si="94"/>
        <v>0</v>
      </c>
      <c r="G979" s="14"/>
      <c r="H979" s="14"/>
      <c r="I979" s="14"/>
      <c r="J979" s="11"/>
      <c r="K979" s="38"/>
    </row>
    <row r="980" spans="1:11" ht="12.75">
      <c r="A980" s="34"/>
      <c r="B980" s="44"/>
      <c r="C980" s="33"/>
      <c r="D980" s="36">
        <v>2015</v>
      </c>
      <c r="E980" s="14">
        <f t="shared" si="95"/>
        <v>50</v>
      </c>
      <c r="F980" s="14">
        <f t="shared" si="94"/>
        <v>50</v>
      </c>
      <c r="G980" s="14"/>
      <c r="H980" s="14">
        <v>50</v>
      </c>
      <c r="I980" s="14"/>
      <c r="J980" s="11"/>
      <c r="K980" s="38"/>
    </row>
    <row r="981" spans="1:11" ht="12.75">
      <c r="A981" s="34"/>
      <c r="B981" s="44"/>
      <c r="C981" s="33"/>
      <c r="D981" s="36">
        <v>2016</v>
      </c>
      <c r="E981" s="14">
        <f t="shared" si="95"/>
        <v>0</v>
      </c>
      <c r="F981" s="14">
        <f>G981+H981</f>
        <v>0</v>
      </c>
      <c r="G981" s="14"/>
      <c r="H981" s="14"/>
      <c r="I981" s="14"/>
      <c r="J981" s="11"/>
      <c r="K981" s="38"/>
    </row>
    <row r="982" spans="1:11" ht="12.75">
      <c r="A982" s="34"/>
      <c r="B982" s="44"/>
      <c r="C982" s="33"/>
      <c r="D982" s="36">
        <v>2017</v>
      </c>
      <c r="E982" s="14">
        <f t="shared" si="95"/>
        <v>0</v>
      </c>
      <c r="F982" s="14">
        <f t="shared" si="94"/>
        <v>0</v>
      </c>
      <c r="G982" s="14"/>
      <c r="H982" s="14"/>
      <c r="I982" s="14"/>
      <c r="J982" s="11"/>
      <c r="K982" s="38"/>
    </row>
    <row r="983" spans="1:11" ht="15.75" customHeight="1">
      <c r="A983" s="27" t="s">
        <v>396</v>
      </c>
      <c r="B983" s="32" t="s">
        <v>420</v>
      </c>
      <c r="C983" s="27"/>
      <c r="D983" s="12" t="s">
        <v>394</v>
      </c>
      <c r="E983" s="13">
        <f>E989+E995+E1001+E1007+E1013+E1019+E1025+E1031+E1037+E1043+E1049</f>
        <v>33236.2</v>
      </c>
      <c r="F983" s="13">
        <f t="shared" si="94"/>
        <v>32936.2</v>
      </c>
      <c r="G983" s="13">
        <f>G989+G995+G1001+G1007+G1013+G1019+G1025+G1031+G1037+G1043+G1049</f>
        <v>24800</v>
      </c>
      <c r="H983" s="13">
        <f>H989+H995+H1001+H1007+H1013+H1019+H1025+H1031+H1037+H1043+H1049</f>
        <v>8136.2</v>
      </c>
      <c r="I983" s="13">
        <f>I989+I995+I1001+I1007+I1013+I1019+I1025+I1031+I1037+I1043+I1049</f>
        <v>300</v>
      </c>
      <c r="J983" s="27"/>
      <c r="K983" s="27"/>
    </row>
    <row r="984" spans="1:11" ht="12.75">
      <c r="A984" s="27"/>
      <c r="B984" s="32"/>
      <c r="C984" s="27"/>
      <c r="D984" s="12">
        <v>2013</v>
      </c>
      <c r="E984" s="13">
        <f aca="true" t="shared" si="96" ref="E984:I988">E990+E996+E1002+E1008+E1014+E1020+E1026+E1032+E1038+E1044+E1050</f>
        <v>2676.2</v>
      </c>
      <c r="F984" s="13">
        <f t="shared" si="94"/>
        <v>2676.2</v>
      </c>
      <c r="G984" s="13">
        <f t="shared" si="96"/>
        <v>1800</v>
      </c>
      <c r="H984" s="13">
        <f t="shared" si="96"/>
        <v>876.2</v>
      </c>
      <c r="I984" s="13">
        <f t="shared" si="96"/>
        <v>0</v>
      </c>
      <c r="J984" s="27"/>
      <c r="K984" s="27"/>
    </row>
    <row r="985" spans="1:11" ht="12.75">
      <c r="A985" s="27"/>
      <c r="B985" s="32"/>
      <c r="C985" s="27"/>
      <c r="D985" s="12">
        <v>2014</v>
      </c>
      <c r="E985" s="13">
        <f t="shared" si="96"/>
        <v>7140</v>
      </c>
      <c r="F985" s="13">
        <f t="shared" si="94"/>
        <v>7140</v>
      </c>
      <c r="G985" s="13">
        <f t="shared" si="96"/>
        <v>5610</v>
      </c>
      <c r="H985" s="13">
        <f t="shared" si="96"/>
        <v>1530</v>
      </c>
      <c r="I985" s="13">
        <f t="shared" si="96"/>
        <v>0</v>
      </c>
      <c r="J985" s="27"/>
      <c r="K985" s="27"/>
    </row>
    <row r="986" spans="1:11" ht="12.75">
      <c r="A986" s="27"/>
      <c r="B986" s="32"/>
      <c r="C986" s="27"/>
      <c r="D986" s="12">
        <v>2015</v>
      </c>
      <c r="E986" s="13">
        <f t="shared" si="96"/>
        <v>7110</v>
      </c>
      <c r="F986" s="13">
        <f t="shared" si="94"/>
        <v>7110</v>
      </c>
      <c r="G986" s="13">
        <f t="shared" si="96"/>
        <v>5450</v>
      </c>
      <c r="H986" s="13">
        <f t="shared" si="96"/>
        <v>1660</v>
      </c>
      <c r="I986" s="13">
        <f t="shared" si="96"/>
        <v>0</v>
      </c>
      <c r="J986" s="27"/>
      <c r="K986" s="27"/>
    </row>
    <row r="987" spans="1:11" ht="12.75">
      <c r="A987" s="27"/>
      <c r="B987" s="32"/>
      <c r="C987" s="27"/>
      <c r="D987" s="12">
        <v>2016</v>
      </c>
      <c r="E987" s="13">
        <f t="shared" si="96"/>
        <v>9680</v>
      </c>
      <c r="F987" s="13">
        <f t="shared" si="94"/>
        <v>9380</v>
      </c>
      <c r="G987" s="13">
        <f t="shared" si="96"/>
        <v>7030</v>
      </c>
      <c r="H987" s="13">
        <f t="shared" si="96"/>
        <v>2350</v>
      </c>
      <c r="I987" s="13">
        <f t="shared" si="96"/>
        <v>300</v>
      </c>
      <c r="J987" s="27"/>
      <c r="K987" s="27"/>
    </row>
    <row r="988" spans="1:11" ht="12.75">
      <c r="A988" s="27"/>
      <c r="B988" s="32"/>
      <c r="C988" s="27"/>
      <c r="D988" s="12">
        <v>2017</v>
      </c>
      <c r="E988" s="13">
        <f t="shared" si="96"/>
        <v>6630</v>
      </c>
      <c r="F988" s="13">
        <f t="shared" si="94"/>
        <v>6630</v>
      </c>
      <c r="G988" s="13">
        <f t="shared" si="96"/>
        <v>4910</v>
      </c>
      <c r="H988" s="13">
        <f t="shared" si="96"/>
        <v>1720</v>
      </c>
      <c r="I988" s="13">
        <f t="shared" si="96"/>
        <v>0</v>
      </c>
      <c r="J988" s="27"/>
      <c r="K988" s="27"/>
    </row>
    <row r="989" spans="1:11" ht="13.5" customHeight="1">
      <c r="A989" s="34" t="s">
        <v>462</v>
      </c>
      <c r="B989" s="44" t="s">
        <v>496</v>
      </c>
      <c r="C989" s="33" t="s">
        <v>490</v>
      </c>
      <c r="D989" s="36" t="s">
        <v>394</v>
      </c>
      <c r="E989" s="76">
        <f aca="true" t="shared" si="97" ref="E989:E1020">G989+H989+I989</f>
        <v>1000</v>
      </c>
      <c r="F989" s="13">
        <f>G989+H989</f>
        <v>700</v>
      </c>
      <c r="G989" s="76">
        <f>G991+G992+G993+G994+G990</f>
        <v>600</v>
      </c>
      <c r="H989" s="76">
        <f>H991+H992+H993+H994</f>
        <v>100</v>
      </c>
      <c r="I989" s="76">
        <f>I991+I992+I993+I994</f>
        <v>300</v>
      </c>
      <c r="J989" s="11" t="s">
        <v>162</v>
      </c>
      <c r="K989" s="38"/>
    </row>
    <row r="990" spans="1:11" ht="15">
      <c r="A990" s="34"/>
      <c r="B990" s="44"/>
      <c r="C990" s="33"/>
      <c r="D990" s="36">
        <v>2013</v>
      </c>
      <c r="E990" s="76">
        <f t="shared" si="97"/>
        <v>0</v>
      </c>
      <c r="F990" s="14">
        <f aca="true" t="shared" si="98" ref="F990:F1012">G990+H990</f>
        <v>0</v>
      </c>
      <c r="G990" s="76"/>
      <c r="H990" s="76"/>
      <c r="I990" s="76"/>
      <c r="J990" s="11"/>
      <c r="K990" s="38"/>
    </row>
    <row r="991" spans="1:11" ht="15">
      <c r="A991" s="34"/>
      <c r="B991" s="44"/>
      <c r="C991" s="33"/>
      <c r="D991" s="36">
        <v>2014</v>
      </c>
      <c r="E991" s="76">
        <f t="shared" si="97"/>
        <v>0</v>
      </c>
      <c r="F991" s="14">
        <f t="shared" si="98"/>
        <v>0</v>
      </c>
      <c r="G991" s="76"/>
      <c r="H991" s="76"/>
      <c r="I991" s="76"/>
      <c r="J991" s="11"/>
      <c r="K991" s="38"/>
    </row>
    <row r="992" spans="1:11" ht="15">
      <c r="A992" s="34"/>
      <c r="B992" s="44"/>
      <c r="C992" s="33"/>
      <c r="D992" s="36">
        <v>2015</v>
      </c>
      <c r="E992" s="76">
        <f t="shared" si="97"/>
        <v>0</v>
      </c>
      <c r="F992" s="14">
        <f t="shared" si="98"/>
        <v>0</v>
      </c>
      <c r="G992" s="76"/>
      <c r="H992" s="76"/>
      <c r="I992" s="76"/>
      <c r="J992" s="11"/>
      <c r="K992" s="38"/>
    </row>
    <row r="993" spans="1:11" ht="15">
      <c r="A993" s="34"/>
      <c r="B993" s="44"/>
      <c r="C993" s="33"/>
      <c r="D993" s="36">
        <v>2016</v>
      </c>
      <c r="E993" s="76">
        <f t="shared" si="97"/>
        <v>1000</v>
      </c>
      <c r="F993" s="14">
        <f t="shared" si="98"/>
        <v>700</v>
      </c>
      <c r="G993" s="76">
        <v>600</v>
      </c>
      <c r="H993" s="76">
        <v>100</v>
      </c>
      <c r="I993" s="76">
        <v>300</v>
      </c>
      <c r="J993" s="11"/>
      <c r="K993" s="38"/>
    </row>
    <row r="994" spans="1:11" ht="15">
      <c r="A994" s="34"/>
      <c r="B994" s="44"/>
      <c r="C994" s="33"/>
      <c r="D994" s="36">
        <v>2017</v>
      </c>
      <c r="E994" s="76">
        <f t="shared" si="97"/>
        <v>0</v>
      </c>
      <c r="F994" s="14">
        <f t="shared" si="98"/>
        <v>0</v>
      </c>
      <c r="G994" s="76"/>
      <c r="H994" s="76"/>
      <c r="I994" s="76"/>
      <c r="J994" s="11"/>
      <c r="K994" s="38"/>
    </row>
    <row r="995" spans="1:11" ht="15">
      <c r="A995" s="34" t="s">
        <v>464</v>
      </c>
      <c r="B995" s="44" t="s">
        <v>6</v>
      </c>
      <c r="C995" s="33" t="s">
        <v>7</v>
      </c>
      <c r="D995" s="36" t="s">
        <v>394</v>
      </c>
      <c r="E995" s="76">
        <f t="shared" si="97"/>
        <v>150</v>
      </c>
      <c r="F995" s="13">
        <f t="shared" si="98"/>
        <v>150</v>
      </c>
      <c r="G995" s="76">
        <f>G997+G998+G999+G1000+G996</f>
        <v>0</v>
      </c>
      <c r="H995" s="76">
        <f>H997+H998+H999+H1000+H996</f>
        <v>150</v>
      </c>
      <c r="I995" s="76">
        <f>I997+I998+I999+I1000+I996</f>
        <v>0</v>
      </c>
      <c r="J995" s="11" t="s">
        <v>163</v>
      </c>
      <c r="K995" s="38"/>
    </row>
    <row r="996" spans="1:11" ht="15">
      <c r="A996" s="34"/>
      <c r="B996" s="44"/>
      <c r="C996" s="33"/>
      <c r="D996" s="36">
        <v>2013</v>
      </c>
      <c r="E996" s="76">
        <f t="shared" si="97"/>
        <v>150</v>
      </c>
      <c r="F996" s="14">
        <f t="shared" si="98"/>
        <v>150</v>
      </c>
      <c r="G996" s="76"/>
      <c r="H996" s="76">
        <v>150</v>
      </c>
      <c r="I996" s="76"/>
      <c r="J996" s="11"/>
      <c r="K996" s="38"/>
    </row>
    <row r="997" spans="1:11" ht="15">
      <c r="A997" s="34"/>
      <c r="B997" s="44"/>
      <c r="C997" s="33"/>
      <c r="D997" s="36">
        <v>2014</v>
      </c>
      <c r="E997" s="76">
        <f t="shared" si="97"/>
        <v>0</v>
      </c>
      <c r="F997" s="14">
        <f t="shared" si="98"/>
        <v>0</v>
      </c>
      <c r="G997" s="76"/>
      <c r="H997" s="76"/>
      <c r="I997" s="76"/>
      <c r="J997" s="11"/>
      <c r="K997" s="38"/>
    </row>
    <row r="998" spans="1:11" ht="15">
      <c r="A998" s="34"/>
      <c r="B998" s="44"/>
      <c r="C998" s="33"/>
      <c r="D998" s="36">
        <v>2015</v>
      </c>
      <c r="E998" s="76">
        <f t="shared" si="97"/>
        <v>0</v>
      </c>
      <c r="F998" s="14">
        <f t="shared" si="98"/>
        <v>0</v>
      </c>
      <c r="G998" s="76"/>
      <c r="H998" s="76"/>
      <c r="I998" s="76"/>
      <c r="J998" s="11"/>
      <c r="K998" s="38"/>
    </row>
    <row r="999" spans="1:11" ht="15">
      <c r="A999" s="34"/>
      <c r="B999" s="44"/>
      <c r="C999" s="33"/>
      <c r="D999" s="36">
        <v>2016</v>
      </c>
      <c r="E999" s="76">
        <f t="shared" si="97"/>
        <v>0</v>
      </c>
      <c r="F999" s="14">
        <f t="shared" si="98"/>
        <v>0</v>
      </c>
      <c r="G999" s="76"/>
      <c r="H999" s="76"/>
      <c r="I999" s="76"/>
      <c r="J999" s="11"/>
      <c r="K999" s="38"/>
    </row>
    <row r="1000" spans="1:11" ht="15">
      <c r="A1000" s="34"/>
      <c r="B1000" s="44"/>
      <c r="C1000" s="33"/>
      <c r="D1000" s="36">
        <v>2017</v>
      </c>
      <c r="E1000" s="76">
        <f t="shared" si="97"/>
        <v>0</v>
      </c>
      <c r="F1000" s="14">
        <f t="shared" si="98"/>
        <v>0</v>
      </c>
      <c r="G1000" s="76"/>
      <c r="H1000" s="76"/>
      <c r="I1000" s="76"/>
      <c r="J1000" s="11"/>
      <c r="K1000" s="38"/>
    </row>
    <row r="1001" spans="1:11" ht="15">
      <c r="A1001" s="34" t="s">
        <v>447</v>
      </c>
      <c r="B1001" s="44" t="s">
        <v>17</v>
      </c>
      <c r="C1001" s="33" t="s">
        <v>18</v>
      </c>
      <c r="D1001" s="36" t="s">
        <v>394</v>
      </c>
      <c r="E1001" s="76">
        <f t="shared" si="97"/>
        <v>3000</v>
      </c>
      <c r="F1001" s="13">
        <f t="shared" si="98"/>
        <v>3000</v>
      </c>
      <c r="G1001" s="76">
        <f>G1003+G1004+G1005+G1006+G1002</f>
        <v>2400</v>
      </c>
      <c r="H1001" s="76">
        <f>H1003+H1004+H1005+H1006</f>
        <v>600</v>
      </c>
      <c r="I1001" s="76">
        <f>I1003+I1004+I1005+I1006</f>
        <v>0</v>
      </c>
      <c r="J1001" s="11" t="s">
        <v>147</v>
      </c>
      <c r="K1001" s="38"/>
    </row>
    <row r="1002" spans="1:11" ht="15">
      <c r="A1002" s="34"/>
      <c r="B1002" s="44"/>
      <c r="C1002" s="33"/>
      <c r="D1002" s="36">
        <v>2013</v>
      </c>
      <c r="E1002" s="76">
        <f t="shared" si="97"/>
        <v>0</v>
      </c>
      <c r="F1002" s="14">
        <f t="shared" si="98"/>
        <v>0</v>
      </c>
      <c r="G1002" s="76"/>
      <c r="H1002" s="76"/>
      <c r="I1002" s="76"/>
      <c r="J1002" s="11"/>
      <c r="K1002" s="38"/>
    </row>
    <row r="1003" spans="1:11" ht="15">
      <c r="A1003" s="34"/>
      <c r="B1003" s="44"/>
      <c r="C1003" s="33"/>
      <c r="D1003" s="36">
        <v>2014</v>
      </c>
      <c r="E1003" s="76">
        <f t="shared" si="97"/>
        <v>1000</v>
      </c>
      <c r="F1003" s="14">
        <f t="shared" si="98"/>
        <v>1000</v>
      </c>
      <c r="G1003" s="76">
        <v>800</v>
      </c>
      <c r="H1003" s="76">
        <v>200</v>
      </c>
      <c r="I1003" s="76"/>
      <c r="J1003" s="11"/>
      <c r="K1003" s="38"/>
    </row>
    <row r="1004" spans="1:11" ht="15">
      <c r="A1004" s="34"/>
      <c r="B1004" s="44"/>
      <c r="C1004" s="33"/>
      <c r="D1004" s="36">
        <v>2015</v>
      </c>
      <c r="E1004" s="76">
        <f t="shared" si="97"/>
        <v>0</v>
      </c>
      <c r="F1004" s="14">
        <f t="shared" si="98"/>
        <v>0</v>
      </c>
      <c r="G1004" s="76"/>
      <c r="H1004" s="76"/>
      <c r="I1004" s="76"/>
      <c r="J1004" s="11"/>
      <c r="K1004" s="38"/>
    </row>
    <row r="1005" spans="1:11" ht="15">
      <c r="A1005" s="34"/>
      <c r="B1005" s="44"/>
      <c r="C1005" s="33"/>
      <c r="D1005" s="36">
        <v>2016</v>
      </c>
      <c r="E1005" s="76">
        <f t="shared" si="97"/>
        <v>2000</v>
      </c>
      <c r="F1005" s="14">
        <f t="shared" si="98"/>
        <v>2000</v>
      </c>
      <c r="G1005" s="76">
        <v>1600</v>
      </c>
      <c r="H1005" s="76">
        <v>400</v>
      </c>
      <c r="I1005" s="76"/>
      <c r="J1005" s="11"/>
      <c r="K1005" s="38"/>
    </row>
    <row r="1006" spans="1:11" ht="15">
      <c r="A1006" s="34"/>
      <c r="B1006" s="44"/>
      <c r="C1006" s="33"/>
      <c r="D1006" s="36">
        <v>2017</v>
      </c>
      <c r="E1006" s="76">
        <f t="shared" si="97"/>
        <v>0</v>
      </c>
      <c r="F1006" s="14">
        <f t="shared" si="98"/>
        <v>0</v>
      </c>
      <c r="G1006" s="76"/>
      <c r="H1006" s="76"/>
      <c r="I1006" s="76"/>
      <c r="J1006" s="11"/>
      <c r="K1006" s="38"/>
    </row>
    <row r="1007" spans="1:11" ht="15">
      <c r="A1007" s="34" t="s">
        <v>448</v>
      </c>
      <c r="B1007" s="44" t="s">
        <v>45</v>
      </c>
      <c r="C1007" s="33" t="s">
        <v>25</v>
      </c>
      <c r="D1007" s="36" t="s">
        <v>394</v>
      </c>
      <c r="E1007" s="76">
        <f t="shared" si="97"/>
        <v>6000</v>
      </c>
      <c r="F1007" s="13">
        <f t="shared" si="98"/>
        <v>6000</v>
      </c>
      <c r="G1007" s="76">
        <f>G1009+G1010+G1011+G1012+G1008</f>
        <v>5000</v>
      </c>
      <c r="H1007" s="76">
        <f>H1009+H1010+H1011+H1012</f>
        <v>1000</v>
      </c>
      <c r="I1007" s="76">
        <f>I1009+I1010+I1011+I1012</f>
        <v>0</v>
      </c>
      <c r="J1007" s="11" t="s">
        <v>150</v>
      </c>
      <c r="K1007" s="38"/>
    </row>
    <row r="1008" spans="1:11" ht="15">
      <c r="A1008" s="34"/>
      <c r="B1008" s="44"/>
      <c r="C1008" s="33"/>
      <c r="D1008" s="36">
        <v>2013</v>
      </c>
      <c r="E1008" s="76">
        <f t="shared" si="97"/>
        <v>0</v>
      </c>
      <c r="F1008" s="14">
        <f t="shared" si="98"/>
        <v>0</v>
      </c>
      <c r="G1008" s="76"/>
      <c r="H1008" s="76"/>
      <c r="I1008" s="76"/>
      <c r="J1008" s="11"/>
      <c r="K1008" s="38"/>
    </row>
    <row r="1009" spans="1:11" ht="15">
      <c r="A1009" s="34"/>
      <c r="B1009" s="44"/>
      <c r="C1009" s="33"/>
      <c r="D1009" s="36">
        <v>2014</v>
      </c>
      <c r="E1009" s="76">
        <f t="shared" si="97"/>
        <v>1000</v>
      </c>
      <c r="F1009" s="14">
        <f t="shared" si="98"/>
        <v>1000</v>
      </c>
      <c r="G1009" s="76">
        <v>800</v>
      </c>
      <c r="H1009" s="76">
        <v>200</v>
      </c>
      <c r="I1009" s="76"/>
      <c r="J1009" s="11"/>
      <c r="K1009" s="38"/>
    </row>
    <row r="1010" spans="1:11" ht="15">
      <c r="A1010" s="34"/>
      <c r="B1010" s="44"/>
      <c r="C1010" s="33"/>
      <c r="D1010" s="36">
        <v>2015</v>
      </c>
      <c r="E1010" s="76">
        <f t="shared" si="97"/>
        <v>1000</v>
      </c>
      <c r="F1010" s="14">
        <f>G1010+H1010</f>
        <v>1000</v>
      </c>
      <c r="G1010" s="76">
        <v>800</v>
      </c>
      <c r="H1010" s="76">
        <v>200</v>
      </c>
      <c r="I1010" s="76"/>
      <c r="J1010" s="11"/>
      <c r="K1010" s="38"/>
    </row>
    <row r="1011" spans="1:11" ht="15">
      <c r="A1011" s="34"/>
      <c r="B1011" s="44"/>
      <c r="C1011" s="33"/>
      <c r="D1011" s="36">
        <v>2016</v>
      </c>
      <c r="E1011" s="76">
        <f t="shared" si="97"/>
        <v>2000</v>
      </c>
      <c r="F1011" s="14">
        <f t="shared" si="98"/>
        <v>2000</v>
      </c>
      <c r="G1011" s="76">
        <v>1700</v>
      </c>
      <c r="H1011" s="76">
        <v>300</v>
      </c>
      <c r="I1011" s="76"/>
      <c r="J1011" s="11"/>
      <c r="K1011" s="38"/>
    </row>
    <row r="1012" spans="1:11" ht="15">
      <c r="A1012" s="34"/>
      <c r="B1012" s="44"/>
      <c r="C1012" s="33"/>
      <c r="D1012" s="36">
        <v>2017</v>
      </c>
      <c r="E1012" s="76">
        <f t="shared" si="97"/>
        <v>2000</v>
      </c>
      <c r="F1012" s="14">
        <f t="shared" si="98"/>
        <v>2000</v>
      </c>
      <c r="G1012" s="76">
        <v>1700</v>
      </c>
      <c r="H1012" s="76">
        <v>300</v>
      </c>
      <c r="I1012" s="76"/>
      <c r="J1012" s="11"/>
      <c r="K1012" s="38"/>
    </row>
    <row r="1013" spans="1:11" ht="15">
      <c r="A1013" s="34" t="s">
        <v>449</v>
      </c>
      <c r="B1013" s="44" t="s">
        <v>52</v>
      </c>
      <c r="C1013" s="33" t="s">
        <v>49</v>
      </c>
      <c r="D1013" s="36" t="s">
        <v>394</v>
      </c>
      <c r="E1013" s="76">
        <f t="shared" si="97"/>
        <v>900</v>
      </c>
      <c r="F1013" s="13">
        <f>G1013+H1013</f>
        <v>900</v>
      </c>
      <c r="G1013" s="76">
        <f>G1015+G1016+G1017+G1018+G1014</f>
        <v>0</v>
      </c>
      <c r="H1013" s="76">
        <f>H1015+H1016+H1017+H1018</f>
        <v>900</v>
      </c>
      <c r="I1013" s="76">
        <f>I1015+I1016+I1017+I1018</f>
        <v>0</v>
      </c>
      <c r="J1013" s="11" t="s">
        <v>54</v>
      </c>
      <c r="K1013" s="38"/>
    </row>
    <row r="1014" spans="1:11" ht="15">
      <c r="A1014" s="34"/>
      <c r="B1014" s="44"/>
      <c r="C1014" s="33"/>
      <c r="D1014" s="36">
        <v>2013</v>
      </c>
      <c r="E1014" s="76">
        <f t="shared" si="97"/>
        <v>0</v>
      </c>
      <c r="F1014" s="14">
        <f aca="true" t="shared" si="99" ref="F1014:F1037">G1014+H1014</f>
        <v>0</v>
      </c>
      <c r="G1014" s="76"/>
      <c r="H1014" s="76"/>
      <c r="I1014" s="76"/>
      <c r="J1014" s="11"/>
      <c r="K1014" s="38"/>
    </row>
    <row r="1015" spans="1:11" ht="15">
      <c r="A1015" s="34"/>
      <c r="B1015" s="44"/>
      <c r="C1015" s="33"/>
      <c r="D1015" s="36">
        <v>2014</v>
      </c>
      <c r="E1015" s="76">
        <f t="shared" si="97"/>
        <v>0</v>
      </c>
      <c r="F1015" s="14">
        <f t="shared" si="99"/>
        <v>0</v>
      </c>
      <c r="G1015" s="76"/>
      <c r="H1015" s="76"/>
      <c r="I1015" s="76"/>
      <c r="J1015" s="11"/>
      <c r="K1015" s="38"/>
    </row>
    <row r="1016" spans="1:11" ht="15">
      <c r="A1016" s="34"/>
      <c r="B1016" s="44"/>
      <c r="C1016" s="33"/>
      <c r="D1016" s="36">
        <v>2015</v>
      </c>
      <c r="E1016" s="76">
        <f t="shared" si="97"/>
        <v>150</v>
      </c>
      <c r="F1016" s="14">
        <f t="shared" si="99"/>
        <v>150</v>
      </c>
      <c r="G1016" s="76"/>
      <c r="H1016" s="76">
        <v>150</v>
      </c>
      <c r="I1016" s="76"/>
      <c r="J1016" s="11"/>
      <c r="K1016" s="38"/>
    </row>
    <row r="1017" spans="1:11" ht="15">
      <c r="A1017" s="34"/>
      <c r="B1017" s="44"/>
      <c r="C1017" s="33"/>
      <c r="D1017" s="36">
        <v>2016</v>
      </c>
      <c r="E1017" s="76">
        <f t="shared" si="97"/>
        <v>250</v>
      </c>
      <c r="F1017" s="14">
        <f t="shared" si="99"/>
        <v>250</v>
      </c>
      <c r="G1017" s="76"/>
      <c r="H1017" s="76">
        <v>250</v>
      </c>
      <c r="I1017" s="76"/>
      <c r="J1017" s="11"/>
      <c r="K1017" s="38"/>
    </row>
    <row r="1018" spans="1:11" ht="15">
      <c r="A1018" s="34"/>
      <c r="B1018" s="44"/>
      <c r="C1018" s="33"/>
      <c r="D1018" s="36">
        <v>2017</v>
      </c>
      <c r="E1018" s="76">
        <f t="shared" si="97"/>
        <v>500</v>
      </c>
      <c r="F1018" s="14">
        <f t="shared" si="99"/>
        <v>500</v>
      </c>
      <c r="G1018" s="76"/>
      <c r="H1018" s="76">
        <v>500</v>
      </c>
      <c r="I1018" s="76"/>
      <c r="J1018" s="11"/>
      <c r="K1018" s="38"/>
    </row>
    <row r="1019" spans="1:11" ht="15">
      <c r="A1019" s="34" t="s">
        <v>450</v>
      </c>
      <c r="B1019" s="44" t="s">
        <v>58</v>
      </c>
      <c r="C1019" s="33" t="s">
        <v>435</v>
      </c>
      <c r="D1019" s="36" t="s">
        <v>394</v>
      </c>
      <c r="E1019" s="76">
        <f t="shared" si="97"/>
        <v>3000</v>
      </c>
      <c r="F1019" s="13">
        <f t="shared" si="99"/>
        <v>3000</v>
      </c>
      <c r="G1019" s="76">
        <f>G1021+G1022+G1023+G1024+G1020</f>
        <v>2400</v>
      </c>
      <c r="H1019" s="76">
        <f>H1021+H1022+H1023+H1024</f>
        <v>600</v>
      </c>
      <c r="I1019" s="76">
        <f>I1021+I1022+I1023+I1024</f>
        <v>0</v>
      </c>
      <c r="J1019" s="11" t="s">
        <v>142</v>
      </c>
      <c r="K1019" s="38"/>
    </row>
    <row r="1020" spans="1:11" ht="15">
      <c r="A1020" s="34"/>
      <c r="B1020" s="44"/>
      <c r="C1020" s="33"/>
      <c r="D1020" s="36">
        <v>2013</v>
      </c>
      <c r="E1020" s="76">
        <f t="shared" si="97"/>
        <v>0</v>
      </c>
      <c r="F1020" s="14">
        <f t="shared" si="99"/>
        <v>0</v>
      </c>
      <c r="G1020" s="76"/>
      <c r="H1020" s="76"/>
      <c r="I1020" s="76"/>
      <c r="J1020" s="11"/>
      <c r="K1020" s="38"/>
    </row>
    <row r="1021" spans="1:11" ht="15">
      <c r="A1021" s="34"/>
      <c r="B1021" s="44"/>
      <c r="C1021" s="33"/>
      <c r="D1021" s="36">
        <v>2014</v>
      </c>
      <c r="E1021" s="76">
        <f aca="true" t="shared" si="100" ref="E1021:E1052">G1021+H1021+I1021</f>
        <v>1000</v>
      </c>
      <c r="F1021" s="14">
        <f t="shared" si="99"/>
        <v>1000</v>
      </c>
      <c r="G1021" s="76">
        <v>800</v>
      </c>
      <c r="H1021" s="76">
        <v>200</v>
      </c>
      <c r="I1021" s="76"/>
      <c r="J1021" s="11"/>
      <c r="K1021" s="38"/>
    </row>
    <row r="1022" spans="1:11" ht="15">
      <c r="A1022" s="34"/>
      <c r="B1022" s="44"/>
      <c r="C1022" s="33"/>
      <c r="D1022" s="36">
        <v>2015</v>
      </c>
      <c r="E1022" s="76">
        <f t="shared" si="100"/>
        <v>2000</v>
      </c>
      <c r="F1022" s="14">
        <f t="shared" si="99"/>
        <v>2000</v>
      </c>
      <c r="G1022" s="76">
        <v>1600</v>
      </c>
      <c r="H1022" s="76">
        <v>400</v>
      </c>
      <c r="I1022" s="76"/>
      <c r="J1022" s="11"/>
      <c r="K1022" s="38"/>
    </row>
    <row r="1023" spans="1:11" ht="15">
      <c r="A1023" s="34"/>
      <c r="B1023" s="44"/>
      <c r="C1023" s="33"/>
      <c r="D1023" s="36">
        <v>2016</v>
      </c>
      <c r="E1023" s="76">
        <f t="shared" si="100"/>
        <v>0</v>
      </c>
      <c r="F1023" s="14">
        <f t="shared" si="99"/>
        <v>0</v>
      </c>
      <c r="G1023" s="76"/>
      <c r="H1023" s="76"/>
      <c r="I1023" s="76"/>
      <c r="J1023" s="11"/>
      <c r="K1023" s="38"/>
    </row>
    <row r="1024" spans="1:11" ht="15">
      <c r="A1024" s="34"/>
      <c r="B1024" s="44"/>
      <c r="C1024" s="33"/>
      <c r="D1024" s="36">
        <v>2017</v>
      </c>
      <c r="E1024" s="76">
        <f t="shared" si="100"/>
        <v>0</v>
      </c>
      <c r="F1024" s="14">
        <f t="shared" si="99"/>
        <v>0</v>
      </c>
      <c r="G1024" s="76"/>
      <c r="H1024" s="76"/>
      <c r="I1024" s="76"/>
      <c r="J1024" s="11"/>
      <c r="K1024" s="38"/>
    </row>
    <row r="1025" spans="1:11" ht="15">
      <c r="A1025" s="34" t="s">
        <v>450</v>
      </c>
      <c r="B1025" s="44" t="s">
        <v>66</v>
      </c>
      <c r="C1025" s="33" t="s">
        <v>432</v>
      </c>
      <c r="D1025" s="36" t="s">
        <v>394</v>
      </c>
      <c r="E1025" s="76">
        <f t="shared" si="100"/>
        <v>2500</v>
      </c>
      <c r="F1025" s="13">
        <f t="shared" si="99"/>
        <v>2500</v>
      </c>
      <c r="G1025" s="76">
        <f>G1027+G1028+G1029+G1030+G1026</f>
        <v>2000</v>
      </c>
      <c r="H1025" s="76">
        <f>H1027+H1028+H1029+H1030</f>
        <v>500</v>
      </c>
      <c r="I1025" s="76">
        <f>I1027+I1028+I1029+I1030</f>
        <v>0</v>
      </c>
      <c r="J1025" s="11" t="s">
        <v>143</v>
      </c>
      <c r="K1025" s="38"/>
    </row>
    <row r="1026" spans="1:11" ht="15">
      <c r="A1026" s="34"/>
      <c r="B1026" s="44"/>
      <c r="C1026" s="33"/>
      <c r="D1026" s="36">
        <v>2013</v>
      </c>
      <c r="E1026" s="76">
        <f t="shared" si="100"/>
        <v>0</v>
      </c>
      <c r="F1026" s="14">
        <f t="shared" si="99"/>
        <v>0</v>
      </c>
      <c r="G1026" s="76"/>
      <c r="H1026" s="76"/>
      <c r="I1026" s="76"/>
      <c r="J1026" s="11"/>
      <c r="K1026" s="38"/>
    </row>
    <row r="1027" spans="1:11" ht="15">
      <c r="A1027" s="34"/>
      <c r="B1027" s="44"/>
      <c r="C1027" s="33"/>
      <c r="D1027" s="36">
        <v>2014</v>
      </c>
      <c r="E1027" s="76">
        <f t="shared" si="100"/>
        <v>700</v>
      </c>
      <c r="F1027" s="14">
        <f t="shared" si="99"/>
        <v>700</v>
      </c>
      <c r="G1027" s="76">
        <v>560</v>
      </c>
      <c r="H1027" s="76">
        <v>140</v>
      </c>
      <c r="I1027" s="76"/>
      <c r="J1027" s="11"/>
      <c r="K1027" s="38"/>
    </row>
    <row r="1028" spans="1:11" ht="15">
      <c r="A1028" s="34"/>
      <c r="B1028" s="44"/>
      <c r="C1028" s="33"/>
      <c r="D1028" s="36">
        <v>2015</v>
      </c>
      <c r="E1028" s="76">
        <f t="shared" si="100"/>
        <v>500</v>
      </c>
      <c r="F1028" s="14">
        <f t="shared" si="99"/>
        <v>500</v>
      </c>
      <c r="G1028" s="76">
        <v>400</v>
      </c>
      <c r="H1028" s="76">
        <v>100</v>
      </c>
      <c r="I1028" s="76"/>
      <c r="J1028" s="11"/>
      <c r="K1028" s="38"/>
    </row>
    <row r="1029" spans="1:11" ht="15">
      <c r="A1029" s="34"/>
      <c r="B1029" s="44"/>
      <c r="C1029" s="33"/>
      <c r="D1029" s="36">
        <v>2016</v>
      </c>
      <c r="E1029" s="76">
        <f t="shared" si="100"/>
        <v>600</v>
      </c>
      <c r="F1029" s="14">
        <f t="shared" si="99"/>
        <v>600</v>
      </c>
      <c r="G1029" s="76">
        <v>480</v>
      </c>
      <c r="H1029" s="76">
        <v>120</v>
      </c>
      <c r="I1029" s="76"/>
      <c r="J1029" s="11"/>
      <c r="K1029" s="38"/>
    </row>
    <row r="1030" spans="1:11" ht="15">
      <c r="A1030" s="34"/>
      <c r="B1030" s="44"/>
      <c r="C1030" s="33"/>
      <c r="D1030" s="36">
        <v>2017</v>
      </c>
      <c r="E1030" s="76">
        <f t="shared" si="100"/>
        <v>700</v>
      </c>
      <c r="F1030" s="14">
        <f t="shared" si="99"/>
        <v>700</v>
      </c>
      <c r="G1030" s="76">
        <v>560</v>
      </c>
      <c r="H1030" s="76">
        <v>140</v>
      </c>
      <c r="I1030" s="76"/>
      <c r="J1030" s="11"/>
      <c r="K1030" s="38"/>
    </row>
    <row r="1031" spans="1:11" ht="15">
      <c r="A1031" s="34" t="s">
        <v>451</v>
      </c>
      <c r="B1031" s="44" t="s">
        <v>75</v>
      </c>
      <c r="C1031" s="33" t="s">
        <v>73</v>
      </c>
      <c r="D1031" s="36" t="s">
        <v>394</v>
      </c>
      <c r="E1031" s="76">
        <f t="shared" si="100"/>
        <v>1510</v>
      </c>
      <c r="F1031" s="13">
        <f t="shared" si="99"/>
        <v>1510</v>
      </c>
      <c r="G1031" s="76">
        <f>G1033+G1034+G1035+G1036+G1032</f>
        <v>1300</v>
      </c>
      <c r="H1031" s="76">
        <f>H1033+H1034+H1035+H1036+H1032</f>
        <v>210</v>
      </c>
      <c r="I1031" s="76">
        <f>I1033+I1034+I1035+I1036</f>
        <v>0</v>
      </c>
      <c r="J1031" s="11" t="s">
        <v>151</v>
      </c>
      <c r="K1031" s="38"/>
    </row>
    <row r="1032" spans="1:11" ht="15">
      <c r="A1032" s="34"/>
      <c r="B1032" s="44"/>
      <c r="C1032" s="33"/>
      <c r="D1032" s="36">
        <v>2013</v>
      </c>
      <c r="E1032" s="76">
        <f t="shared" si="100"/>
        <v>390</v>
      </c>
      <c r="F1032" s="14">
        <f t="shared" si="99"/>
        <v>390</v>
      </c>
      <c r="G1032" s="76">
        <v>300</v>
      </c>
      <c r="H1032" s="76">
        <v>90</v>
      </c>
      <c r="I1032" s="76"/>
      <c r="J1032" s="11"/>
      <c r="K1032" s="38"/>
    </row>
    <row r="1033" spans="1:11" ht="15">
      <c r="A1033" s="34"/>
      <c r="B1033" s="44"/>
      <c r="C1033" s="33"/>
      <c r="D1033" s="36">
        <v>2014</v>
      </c>
      <c r="E1033" s="76">
        <f t="shared" si="100"/>
        <v>280</v>
      </c>
      <c r="F1033" s="14">
        <f t="shared" si="99"/>
        <v>280</v>
      </c>
      <c r="G1033" s="76">
        <v>250</v>
      </c>
      <c r="H1033" s="76">
        <v>30</v>
      </c>
      <c r="I1033" s="76"/>
      <c r="J1033" s="11"/>
      <c r="K1033" s="38"/>
    </row>
    <row r="1034" spans="1:11" ht="15">
      <c r="A1034" s="34"/>
      <c r="B1034" s="44"/>
      <c r="C1034" s="33"/>
      <c r="D1034" s="36">
        <v>2015</v>
      </c>
      <c r="E1034" s="76">
        <f t="shared" si="100"/>
        <v>280</v>
      </c>
      <c r="F1034" s="14">
        <f>G1034+H1034</f>
        <v>280</v>
      </c>
      <c r="G1034" s="76">
        <v>250</v>
      </c>
      <c r="H1034" s="76">
        <v>30</v>
      </c>
      <c r="I1034" s="76"/>
      <c r="J1034" s="11"/>
      <c r="K1034" s="38"/>
    </row>
    <row r="1035" spans="1:11" ht="15">
      <c r="A1035" s="34"/>
      <c r="B1035" s="44"/>
      <c r="C1035" s="33"/>
      <c r="D1035" s="36">
        <v>2016</v>
      </c>
      <c r="E1035" s="76">
        <f t="shared" si="100"/>
        <v>280</v>
      </c>
      <c r="F1035" s="14">
        <f t="shared" si="99"/>
        <v>280</v>
      </c>
      <c r="G1035" s="76">
        <v>250</v>
      </c>
      <c r="H1035" s="76">
        <v>30</v>
      </c>
      <c r="I1035" s="76"/>
      <c r="J1035" s="11"/>
      <c r="K1035" s="38"/>
    </row>
    <row r="1036" spans="1:11" ht="15">
      <c r="A1036" s="34"/>
      <c r="B1036" s="44"/>
      <c r="C1036" s="33"/>
      <c r="D1036" s="36">
        <v>2017</v>
      </c>
      <c r="E1036" s="76">
        <f t="shared" si="100"/>
        <v>280</v>
      </c>
      <c r="F1036" s="14">
        <f t="shared" si="99"/>
        <v>280</v>
      </c>
      <c r="G1036" s="76">
        <v>250</v>
      </c>
      <c r="H1036" s="76">
        <v>30</v>
      </c>
      <c r="I1036" s="76"/>
      <c r="J1036" s="11"/>
      <c r="K1036" s="38"/>
    </row>
    <row r="1037" spans="1:11" ht="15">
      <c r="A1037" s="34" t="s">
        <v>453</v>
      </c>
      <c r="B1037" s="44" t="s">
        <v>80</v>
      </c>
      <c r="C1037" s="33" t="s">
        <v>79</v>
      </c>
      <c r="D1037" s="36" t="s">
        <v>394</v>
      </c>
      <c r="E1037" s="76">
        <f t="shared" si="100"/>
        <v>776.2</v>
      </c>
      <c r="F1037" s="13">
        <f t="shared" si="99"/>
        <v>776.2</v>
      </c>
      <c r="G1037" s="76">
        <f>G1039+G1040+G1041+G1042+G1038</f>
        <v>0</v>
      </c>
      <c r="H1037" s="76">
        <f>H1039+H1040+H1041+H1042+H1038</f>
        <v>776.2</v>
      </c>
      <c r="I1037" s="76">
        <f>I1039+I1040+I1041+I1042</f>
        <v>0</v>
      </c>
      <c r="J1037" s="11" t="s">
        <v>144</v>
      </c>
      <c r="K1037" s="38"/>
    </row>
    <row r="1038" spans="1:11" ht="15">
      <c r="A1038" s="34"/>
      <c r="B1038" s="44"/>
      <c r="C1038" s="33"/>
      <c r="D1038" s="36">
        <v>2013</v>
      </c>
      <c r="E1038" s="76">
        <f t="shared" si="100"/>
        <v>136.2</v>
      </c>
      <c r="F1038" s="14">
        <f>G1038+H1038</f>
        <v>136.2</v>
      </c>
      <c r="G1038" s="76"/>
      <c r="H1038" s="76">
        <v>136.2</v>
      </c>
      <c r="I1038" s="76"/>
      <c r="J1038" s="11"/>
      <c r="K1038" s="38"/>
    </row>
    <row r="1039" spans="1:11" ht="15">
      <c r="A1039" s="34"/>
      <c r="B1039" s="44"/>
      <c r="C1039" s="33"/>
      <c r="D1039" s="36">
        <v>2014</v>
      </c>
      <c r="E1039" s="76">
        <f t="shared" si="100"/>
        <v>160</v>
      </c>
      <c r="F1039" s="14">
        <f aca="true" t="shared" si="101" ref="F1039:F1054">G1039+H1039</f>
        <v>160</v>
      </c>
      <c r="G1039" s="76"/>
      <c r="H1039" s="76">
        <v>160</v>
      </c>
      <c r="I1039" s="76"/>
      <c r="J1039" s="11"/>
      <c r="K1039" s="38"/>
    </row>
    <row r="1040" spans="1:11" ht="15">
      <c r="A1040" s="34"/>
      <c r="B1040" s="44"/>
      <c r="C1040" s="33"/>
      <c r="D1040" s="36">
        <v>2015</v>
      </c>
      <c r="E1040" s="76">
        <f t="shared" si="100"/>
        <v>180</v>
      </c>
      <c r="F1040" s="14">
        <f t="shared" si="101"/>
        <v>180</v>
      </c>
      <c r="G1040" s="76"/>
      <c r="H1040" s="76">
        <v>180</v>
      </c>
      <c r="I1040" s="76"/>
      <c r="J1040" s="11"/>
      <c r="K1040" s="38"/>
    </row>
    <row r="1041" spans="1:11" ht="15">
      <c r="A1041" s="34"/>
      <c r="B1041" s="44"/>
      <c r="C1041" s="33"/>
      <c r="D1041" s="36">
        <v>2016</v>
      </c>
      <c r="E1041" s="76">
        <f t="shared" si="100"/>
        <v>150</v>
      </c>
      <c r="F1041" s="14">
        <f t="shared" si="101"/>
        <v>150</v>
      </c>
      <c r="G1041" s="76"/>
      <c r="H1041" s="76">
        <v>150</v>
      </c>
      <c r="I1041" s="76"/>
      <c r="J1041" s="11"/>
      <c r="K1041" s="38"/>
    </row>
    <row r="1042" spans="1:11" ht="15">
      <c r="A1042" s="34"/>
      <c r="B1042" s="44"/>
      <c r="C1042" s="33"/>
      <c r="D1042" s="36">
        <v>2017</v>
      </c>
      <c r="E1042" s="76">
        <f t="shared" si="100"/>
        <v>150</v>
      </c>
      <c r="F1042" s="14">
        <f t="shared" si="101"/>
        <v>150</v>
      </c>
      <c r="G1042" s="76"/>
      <c r="H1042" s="76">
        <v>150</v>
      </c>
      <c r="I1042" s="76"/>
      <c r="J1042" s="11"/>
      <c r="K1042" s="38"/>
    </row>
    <row r="1043" spans="1:11" ht="15">
      <c r="A1043" s="34" t="s">
        <v>453</v>
      </c>
      <c r="B1043" s="44" t="s">
        <v>97</v>
      </c>
      <c r="C1043" s="33" t="s">
        <v>98</v>
      </c>
      <c r="D1043" s="36" t="s">
        <v>394</v>
      </c>
      <c r="E1043" s="76">
        <f t="shared" si="100"/>
        <v>400</v>
      </c>
      <c r="F1043" s="13">
        <f t="shared" si="101"/>
        <v>400</v>
      </c>
      <c r="G1043" s="76">
        <f>G1045+G1046+G1047+G1048+G1044</f>
        <v>0</v>
      </c>
      <c r="H1043" s="76">
        <f>H1045+H1046+H1047+H1048+H1044</f>
        <v>400</v>
      </c>
      <c r="I1043" s="76">
        <f>I1045+I1046+I1047+I1048</f>
        <v>0</v>
      </c>
      <c r="J1043" s="11" t="s">
        <v>149</v>
      </c>
      <c r="K1043" s="38"/>
    </row>
    <row r="1044" spans="1:11" ht="15">
      <c r="A1044" s="34"/>
      <c r="B1044" s="44"/>
      <c r="C1044" s="33"/>
      <c r="D1044" s="36">
        <v>2013</v>
      </c>
      <c r="E1044" s="76">
        <f t="shared" si="100"/>
        <v>0</v>
      </c>
      <c r="F1044" s="14">
        <f t="shared" si="101"/>
        <v>0</v>
      </c>
      <c r="G1044" s="76"/>
      <c r="H1044" s="76"/>
      <c r="I1044" s="76"/>
      <c r="J1044" s="11"/>
      <c r="K1044" s="38"/>
    </row>
    <row r="1045" spans="1:11" ht="15">
      <c r="A1045" s="34"/>
      <c r="B1045" s="44"/>
      <c r="C1045" s="33"/>
      <c r="D1045" s="36">
        <v>2014</v>
      </c>
      <c r="E1045" s="76">
        <f t="shared" si="100"/>
        <v>0</v>
      </c>
      <c r="F1045" s="14">
        <f t="shared" si="101"/>
        <v>0</v>
      </c>
      <c r="G1045" s="76"/>
      <c r="H1045" s="76"/>
      <c r="I1045" s="76"/>
      <c r="J1045" s="11"/>
      <c r="K1045" s="38"/>
    </row>
    <row r="1046" spans="1:11" ht="15">
      <c r="A1046" s="34"/>
      <c r="B1046" s="44"/>
      <c r="C1046" s="33"/>
      <c r="D1046" s="36">
        <v>2015</v>
      </c>
      <c r="E1046" s="76">
        <f t="shared" si="100"/>
        <v>0</v>
      </c>
      <c r="F1046" s="14">
        <f t="shared" si="101"/>
        <v>0</v>
      </c>
      <c r="G1046" s="76"/>
      <c r="H1046" s="76"/>
      <c r="I1046" s="76"/>
      <c r="J1046" s="11"/>
      <c r="K1046" s="38"/>
    </row>
    <row r="1047" spans="1:11" ht="15">
      <c r="A1047" s="34"/>
      <c r="B1047" s="44"/>
      <c r="C1047" s="33"/>
      <c r="D1047" s="36">
        <v>2016</v>
      </c>
      <c r="E1047" s="76">
        <f t="shared" si="100"/>
        <v>400</v>
      </c>
      <c r="F1047" s="14">
        <f t="shared" si="101"/>
        <v>400</v>
      </c>
      <c r="G1047" s="76"/>
      <c r="H1047" s="76">
        <v>400</v>
      </c>
      <c r="I1047" s="76"/>
      <c r="J1047" s="11"/>
      <c r="K1047" s="38"/>
    </row>
    <row r="1048" spans="1:11" ht="15">
      <c r="A1048" s="34"/>
      <c r="B1048" s="44"/>
      <c r="C1048" s="33"/>
      <c r="D1048" s="36">
        <v>2017</v>
      </c>
      <c r="E1048" s="76">
        <f t="shared" si="100"/>
        <v>0</v>
      </c>
      <c r="F1048" s="14">
        <f t="shared" si="101"/>
        <v>0</v>
      </c>
      <c r="G1048" s="76"/>
      <c r="H1048" s="76"/>
      <c r="I1048" s="76"/>
      <c r="J1048" s="11"/>
      <c r="K1048" s="38"/>
    </row>
    <row r="1049" spans="1:11" ht="14.25" customHeight="1">
      <c r="A1049" s="38" t="s">
        <v>396</v>
      </c>
      <c r="B1049" s="71" t="s">
        <v>108</v>
      </c>
      <c r="C1049" s="33" t="s">
        <v>109</v>
      </c>
      <c r="D1049" s="36" t="s">
        <v>394</v>
      </c>
      <c r="E1049" s="76">
        <f t="shared" si="100"/>
        <v>14000</v>
      </c>
      <c r="F1049" s="13">
        <f t="shared" si="101"/>
        <v>14000</v>
      </c>
      <c r="G1049" s="76">
        <f>G1051+G1052+G1053+G1054+G1050</f>
        <v>11100</v>
      </c>
      <c r="H1049" s="76">
        <f>H1051+H1052+H1053+H1054+H1050</f>
        <v>2900</v>
      </c>
      <c r="I1049" s="76">
        <f>I1051+I1052+I1053+I1054</f>
        <v>0</v>
      </c>
      <c r="J1049" s="11" t="s">
        <v>476</v>
      </c>
      <c r="K1049" s="38"/>
    </row>
    <row r="1050" spans="1:11" ht="15">
      <c r="A1050" s="38"/>
      <c r="B1050" s="71"/>
      <c r="C1050" s="33"/>
      <c r="D1050" s="36">
        <v>2013</v>
      </c>
      <c r="E1050" s="76">
        <f t="shared" si="100"/>
        <v>2000</v>
      </c>
      <c r="F1050" s="14">
        <f t="shared" si="101"/>
        <v>2000</v>
      </c>
      <c r="G1050" s="76">
        <v>1500</v>
      </c>
      <c r="H1050" s="76">
        <v>500</v>
      </c>
      <c r="I1050" s="76"/>
      <c r="J1050" s="11"/>
      <c r="K1050" s="38"/>
    </row>
    <row r="1051" spans="1:11" ht="15">
      <c r="A1051" s="38"/>
      <c r="B1051" s="71"/>
      <c r="C1051" s="33"/>
      <c r="D1051" s="36">
        <v>2014</v>
      </c>
      <c r="E1051" s="76">
        <f t="shared" si="100"/>
        <v>3000</v>
      </c>
      <c r="F1051" s="14">
        <f t="shared" si="101"/>
        <v>3000</v>
      </c>
      <c r="G1051" s="76">
        <v>2400</v>
      </c>
      <c r="H1051" s="76">
        <v>600</v>
      </c>
      <c r="I1051" s="76"/>
      <c r="J1051" s="11"/>
      <c r="K1051" s="38"/>
    </row>
    <row r="1052" spans="1:11" ht="15">
      <c r="A1052" s="38"/>
      <c r="B1052" s="71"/>
      <c r="C1052" s="33"/>
      <c r="D1052" s="36">
        <v>2015</v>
      </c>
      <c r="E1052" s="76">
        <f t="shared" si="100"/>
        <v>3000</v>
      </c>
      <c r="F1052" s="14">
        <f t="shared" si="101"/>
        <v>3000</v>
      </c>
      <c r="G1052" s="76">
        <v>2400</v>
      </c>
      <c r="H1052" s="76">
        <v>600</v>
      </c>
      <c r="I1052" s="76"/>
      <c r="J1052" s="11"/>
      <c r="K1052" s="38"/>
    </row>
    <row r="1053" spans="1:11" ht="15">
      <c r="A1053" s="38"/>
      <c r="B1053" s="71"/>
      <c r="C1053" s="33"/>
      <c r="D1053" s="36">
        <v>2016</v>
      </c>
      <c r="E1053" s="76">
        <f>G1053+H1053+I1053</f>
        <v>3000</v>
      </c>
      <c r="F1053" s="14">
        <f t="shared" si="101"/>
        <v>3000</v>
      </c>
      <c r="G1053" s="76">
        <v>2400</v>
      </c>
      <c r="H1053" s="76">
        <v>600</v>
      </c>
      <c r="I1053" s="76"/>
      <c r="J1053" s="11"/>
      <c r="K1053" s="38"/>
    </row>
    <row r="1054" spans="1:11" ht="15">
      <c r="A1054" s="38"/>
      <c r="B1054" s="71"/>
      <c r="C1054" s="33"/>
      <c r="D1054" s="36">
        <v>2017</v>
      </c>
      <c r="E1054" s="76">
        <f>G1054+H1054+I1054</f>
        <v>3000</v>
      </c>
      <c r="F1054" s="14">
        <f t="shared" si="101"/>
        <v>3000</v>
      </c>
      <c r="G1054" s="76">
        <v>2400</v>
      </c>
      <c r="H1054" s="76">
        <v>600</v>
      </c>
      <c r="I1054" s="76"/>
      <c r="J1054" s="11"/>
      <c r="K1054" s="38"/>
    </row>
    <row r="1055" spans="1:11" ht="18.75">
      <c r="A1055" s="29" t="s">
        <v>42</v>
      </c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</row>
    <row r="1056" spans="1:11" ht="12.75">
      <c r="A1056" s="29"/>
      <c r="B1056" s="27" t="s">
        <v>189</v>
      </c>
      <c r="C1056" s="46"/>
      <c r="D1056" s="12" t="s">
        <v>394</v>
      </c>
      <c r="E1056" s="13">
        <f>E1062+E1068+E1074</f>
        <v>111841.2</v>
      </c>
      <c r="F1056" s="13">
        <f>G1056+H1056</f>
        <v>111841.2</v>
      </c>
      <c r="G1056" s="13">
        <f>G1062+G1068+G1074</f>
        <v>101295.7</v>
      </c>
      <c r="H1056" s="13">
        <f>H1062+H1068+H1074</f>
        <v>10545.5</v>
      </c>
      <c r="I1056" s="13">
        <f>I1062+I1068+I1074</f>
        <v>0</v>
      </c>
      <c r="J1056" s="28"/>
      <c r="K1056" s="28"/>
    </row>
    <row r="1057" spans="1:11" ht="12.75">
      <c r="A1057" s="29"/>
      <c r="B1057" s="27"/>
      <c r="C1057" s="46"/>
      <c r="D1057" s="12">
        <v>2013</v>
      </c>
      <c r="E1057" s="13">
        <f aca="true" t="shared" si="102" ref="E1057:I1061">E1063+E1069+E1075</f>
        <v>33841.2</v>
      </c>
      <c r="F1057" s="13">
        <f aca="true" t="shared" si="103" ref="F1057:F1078">G1057+H1057</f>
        <v>33841.2</v>
      </c>
      <c r="G1057" s="13">
        <f t="shared" si="102"/>
        <v>33345.7</v>
      </c>
      <c r="H1057" s="13">
        <f t="shared" si="102"/>
        <v>495.5</v>
      </c>
      <c r="I1057" s="13">
        <f t="shared" si="102"/>
        <v>0</v>
      </c>
      <c r="J1057" s="28"/>
      <c r="K1057" s="28"/>
    </row>
    <row r="1058" spans="1:11" ht="12.75">
      <c r="A1058" s="29"/>
      <c r="B1058" s="27"/>
      <c r="C1058" s="46"/>
      <c r="D1058" s="12">
        <v>2014</v>
      </c>
      <c r="E1058" s="13">
        <f t="shared" si="102"/>
        <v>2500</v>
      </c>
      <c r="F1058" s="13">
        <f t="shared" si="103"/>
        <v>2500</v>
      </c>
      <c r="G1058" s="13">
        <f t="shared" si="102"/>
        <v>0</v>
      </c>
      <c r="H1058" s="13">
        <f t="shared" si="102"/>
        <v>2500</v>
      </c>
      <c r="I1058" s="13">
        <f t="shared" si="102"/>
        <v>0</v>
      </c>
      <c r="J1058" s="28"/>
      <c r="K1058" s="28"/>
    </row>
    <row r="1059" spans="1:11" ht="12.75">
      <c r="A1059" s="29"/>
      <c r="B1059" s="27"/>
      <c r="C1059" s="46"/>
      <c r="D1059" s="12">
        <v>2015</v>
      </c>
      <c r="E1059" s="13">
        <f t="shared" si="102"/>
        <v>75500</v>
      </c>
      <c r="F1059" s="13">
        <f t="shared" si="103"/>
        <v>75500</v>
      </c>
      <c r="G1059" s="13">
        <f t="shared" si="102"/>
        <v>67950</v>
      </c>
      <c r="H1059" s="13">
        <f t="shared" si="102"/>
        <v>7550</v>
      </c>
      <c r="I1059" s="13">
        <f t="shared" si="102"/>
        <v>0</v>
      </c>
      <c r="J1059" s="28"/>
      <c r="K1059" s="28"/>
    </row>
    <row r="1060" spans="1:11" ht="12.75">
      <c r="A1060" s="29"/>
      <c r="B1060" s="27"/>
      <c r="C1060" s="46"/>
      <c r="D1060" s="12">
        <v>2016</v>
      </c>
      <c r="E1060" s="13">
        <f t="shared" si="102"/>
        <v>0</v>
      </c>
      <c r="F1060" s="13">
        <f t="shared" si="103"/>
        <v>0</v>
      </c>
      <c r="G1060" s="13">
        <f t="shared" si="102"/>
        <v>0</v>
      </c>
      <c r="H1060" s="13">
        <f t="shared" si="102"/>
        <v>0</v>
      </c>
      <c r="I1060" s="13">
        <f t="shared" si="102"/>
        <v>0</v>
      </c>
      <c r="J1060" s="28"/>
      <c r="K1060" s="28"/>
    </row>
    <row r="1061" spans="1:11" ht="12.75">
      <c r="A1061" s="29"/>
      <c r="B1061" s="27"/>
      <c r="C1061" s="46"/>
      <c r="D1061" s="12">
        <v>2017</v>
      </c>
      <c r="E1061" s="13">
        <f t="shared" si="102"/>
        <v>0</v>
      </c>
      <c r="F1061" s="13">
        <f t="shared" si="103"/>
        <v>0</v>
      </c>
      <c r="G1061" s="13">
        <f t="shared" si="102"/>
        <v>0</v>
      </c>
      <c r="H1061" s="13">
        <f t="shared" si="102"/>
        <v>0</v>
      </c>
      <c r="I1061" s="13">
        <f t="shared" si="102"/>
        <v>0</v>
      </c>
      <c r="J1061" s="28"/>
      <c r="K1061" s="28"/>
    </row>
    <row r="1062" spans="1:11" ht="15" hidden="1">
      <c r="A1062" s="38" t="s">
        <v>392</v>
      </c>
      <c r="B1062" s="38" t="s">
        <v>215</v>
      </c>
      <c r="C1062" s="33" t="s">
        <v>109</v>
      </c>
      <c r="D1062" s="36" t="s">
        <v>394</v>
      </c>
      <c r="E1062" s="76"/>
      <c r="F1062" s="13">
        <f t="shared" si="103"/>
        <v>0</v>
      </c>
      <c r="G1062" s="76"/>
      <c r="H1062" s="76"/>
      <c r="I1062" s="76"/>
      <c r="J1062" s="11" t="s">
        <v>476</v>
      </c>
      <c r="K1062" s="38"/>
    </row>
    <row r="1063" spans="1:11" ht="15" hidden="1">
      <c r="A1063" s="38"/>
      <c r="B1063" s="38"/>
      <c r="C1063" s="33"/>
      <c r="D1063" s="36">
        <v>2013</v>
      </c>
      <c r="E1063" s="76"/>
      <c r="F1063" s="13">
        <f t="shared" si="103"/>
        <v>0</v>
      </c>
      <c r="G1063" s="76"/>
      <c r="H1063" s="76"/>
      <c r="I1063" s="76"/>
      <c r="J1063" s="11"/>
      <c r="K1063" s="38"/>
    </row>
    <row r="1064" spans="1:11" ht="15" hidden="1">
      <c r="A1064" s="38"/>
      <c r="B1064" s="38"/>
      <c r="C1064" s="33"/>
      <c r="D1064" s="36">
        <v>2014</v>
      </c>
      <c r="E1064" s="76"/>
      <c r="F1064" s="13">
        <f t="shared" si="103"/>
        <v>0</v>
      </c>
      <c r="G1064" s="76"/>
      <c r="H1064" s="76"/>
      <c r="I1064" s="76"/>
      <c r="J1064" s="11"/>
      <c r="K1064" s="38"/>
    </row>
    <row r="1065" spans="1:11" ht="15" hidden="1">
      <c r="A1065" s="38"/>
      <c r="B1065" s="38"/>
      <c r="C1065" s="33"/>
      <c r="D1065" s="36">
        <v>2015</v>
      </c>
      <c r="E1065" s="76"/>
      <c r="F1065" s="13">
        <f t="shared" si="103"/>
        <v>0</v>
      </c>
      <c r="G1065" s="76"/>
      <c r="H1065" s="76"/>
      <c r="I1065" s="76"/>
      <c r="J1065" s="11"/>
      <c r="K1065" s="38"/>
    </row>
    <row r="1066" spans="1:11" ht="15" hidden="1">
      <c r="A1066" s="38"/>
      <c r="B1066" s="38"/>
      <c r="C1066" s="33"/>
      <c r="D1066" s="36">
        <v>2016</v>
      </c>
      <c r="E1066" s="76"/>
      <c r="F1066" s="13">
        <f t="shared" si="103"/>
        <v>0</v>
      </c>
      <c r="G1066" s="76"/>
      <c r="H1066" s="76"/>
      <c r="I1066" s="76"/>
      <c r="J1066" s="11"/>
      <c r="K1066" s="38"/>
    </row>
    <row r="1067" spans="1:11" ht="15" hidden="1">
      <c r="A1067" s="38"/>
      <c r="B1067" s="38"/>
      <c r="C1067" s="33"/>
      <c r="D1067" s="36">
        <v>2017</v>
      </c>
      <c r="E1067" s="76"/>
      <c r="F1067" s="13">
        <f t="shared" si="103"/>
        <v>0</v>
      </c>
      <c r="G1067" s="76"/>
      <c r="H1067" s="76"/>
      <c r="I1067" s="76"/>
      <c r="J1067" s="11"/>
      <c r="K1067" s="38"/>
    </row>
    <row r="1068" spans="1:11" ht="15.75" customHeight="1">
      <c r="A1068" s="38" t="s">
        <v>395</v>
      </c>
      <c r="B1068" s="44" t="s">
        <v>165</v>
      </c>
      <c r="C1068" s="33" t="s">
        <v>109</v>
      </c>
      <c r="D1068" s="36" t="s">
        <v>394</v>
      </c>
      <c r="E1068" s="14">
        <f>E1069+E1070+E1071+E1072+E1073</f>
        <v>33691.2</v>
      </c>
      <c r="F1068" s="13">
        <f t="shared" si="103"/>
        <v>33691.2</v>
      </c>
      <c r="G1068" s="14">
        <f>G1069+G1070+G1071+G1072+G1073</f>
        <v>33345.7</v>
      </c>
      <c r="H1068" s="14">
        <f>H1069+H1070+H1071+H1072+H1073</f>
        <v>345.5</v>
      </c>
      <c r="I1068" s="14">
        <f>I1069+I1070+I1071+I1072+I1073</f>
        <v>0</v>
      </c>
      <c r="J1068" s="65" t="s">
        <v>141</v>
      </c>
      <c r="K1068" s="38"/>
    </row>
    <row r="1069" spans="1:11" ht="15.75" customHeight="1">
      <c r="A1069" s="38"/>
      <c r="B1069" s="44"/>
      <c r="C1069" s="33"/>
      <c r="D1069" s="36">
        <v>2013</v>
      </c>
      <c r="E1069" s="14">
        <f>G1069+H1069+I1069</f>
        <v>33691.2</v>
      </c>
      <c r="F1069" s="14">
        <f t="shared" si="103"/>
        <v>33691.2</v>
      </c>
      <c r="G1069" s="14">
        <v>33345.7</v>
      </c>
      <c r="H1069" s="14">
        <v>345.5</v>
      </c>
      <c r="I1069" s="14"/>
      <c r="J1069" s="65"/>
      <c r="K1069" s="38"/>
    </row>
    <row r="1070" spans="1:11" ht="15.75" customHeight="1">
      <c r="A1070" s="38"/>
      <c r="B1070" s="44"/>
      <c r="C1070" s="33"/>
      <c r="D1070" s="36">
        <v>2014</v>
      </c>
      <c r="E1070" s="14">
        <f>G1070+H1070+I1070</f>
        <v>0</v>
      </c>
      <c r="F1070" s="14">
        <f t="shared" si="103"/>
        <v>0</v>
      </c>
      <c r="G1070" s="14"/>
      <c r="H1070" s="14"/>
      <c r="I1070" s="14"/>
      <c r="J1070" s="65"/>
      <c r="K1070" s="38"/>
    </row>
    <row r="1071" spans="1:11" ht="15.75" customHeight="1">
      <c r="A1071" s="38"/>
      <c r="B1071" s="44"/>
      <c r="C1071" s="33"/>
      <c r="D1071" s="36">
        <v>2015</v>
      </c>
      <c r="E1071" s="14">
        <f>G1071+H1071+I1071</f>
        <v>0</v>
      </c>
      <c r="F1071" s="14">
        <f t="shared" si="103"/>
        <v>0</v>
      </c>
      <c r="G1071" s="14"/>
      <c r="H1071" s="14"/>
      <c r="I1071" s="14"/>
      <c r="J1071" s="65"/>
      <c r="K1071" s="38"/>
    </row>
    <row r="1072" spans="1:11" ht="15.75" customHeight="1">
      <c r="A1072" s="38"/>
      <c r="B1072" s="44"/>
      <c r="C1072" s="33"/>
      <c r="D1072" s="36">
        <v>2016</v>
      </c>
      <c r="E1072" s="14">
        <f>G1072+H1072+I1072</f>
        <v>0</v>
      </c>
      <c r="F1072" s="14">
        <f t="shared" si="103"/>
        <v>0</v>
      </c>
      <c r="G1072" s="14"/>
      <c r="H1072" s="14"/>
      <c r="I1072" s="14"/>
      <c r="J1072" s="65"/>
      <c r="K1072" s="38"/>
    </row>
    <row r="1073" spans="1:11" ht="15.75" customHeight="1">
      <c r="A1073" s="38"/>
      <c r="B1073" s="44"/>
      <c r="C1073" s="33"/>
      <c r="D1073" s="36">
        <v>2017</v>
      </c>
      <c r="E1073" s="14">
        <f>G1073+H1073+I1073</f>
        <v>0</v>
      </c>
      <c r="F1073" s="14">
        <f t="shared" si="103"/>
        <v>0</v>
      </c>
      <c r="G1073" s="14"/>
      <c r="H1073" s="14"/>
      <c r="I1073" s="14"/>
      <c r="J1073" s="65"/>
      <c r="K1073" s="38"/>
    </row>
    <row r="1074" spans="1:11" ht="17.25" customHeight="1">
      <c r="A1074" s="38" t="s">
        <v>396</v>
      </c>
      <c r="B1074" s="71" t="s">
        <v>166</v>
      </c>
      <c r="C1074" s="33" t="s">
        <v>109</v>
      </c>
      <c r="D1074" s="36" t="s">
        <v>394</v>
      </c>
      <c r="E1074" s="14">
        <f>E1075+E1076+E1077+E1078+E1079</f>
        <v>78150</v>
      </c>
      <c r="F1074" s="13">
        <f t="shared" si="103"/>
        <v>78150</v>
      </c>
      <c r="G1074" s="14">
        <f>G1075+G1076+G1077+G1078+G1079</f>
        <v>67950</v>
      </c>
      <c r="H1074" s="14">
        <f>H1075+H1076+H1077+H1078+H1079</f>
        <v>10200</v>
      </c>
      <c r="I1074" s="14">
        <f>I1075+I1076+I1077+I1078+I1079</f>
        <v>0</v>
      </c>
      <c r="J1074" s="65" t="s">
        <v>141</v>
      </c>
      <c r="K1074" s="38"/>
    </row>
    <row r="1075" spans="1:11" ht="12.75">
      <c r="A1075" s="38"/>
      <c r="B1075" s="71"/>
      <c r="C1075" s="33"/>
      <c r="D1075" s="36">
        <v>2013</v>
      </c>
      <c r="E1075" s="14">
        <f>G1075+H1075+I1075</f>
        <v>150</v>
      </c>
      <c r="F1075" s="14">
        <f t="shared" si="103"/>
        <v>150</v>
      </c>
      <c r="G1075" s="14"/>
      <c r="H1075" s="14">
        <v>150</v>
      </c>
      <c r="I1075" s="14"/>
      <c r="J1075" s="65"/>
      <c r="K1075" s="38"/>
    </row>
    <row r="1076" spans="1:11" ht="12.75">
      <c r="A1076" s="38"/>
      <c r="B1076" s="71"/>
      <c r="C1076" s="33"/>
      <c r="D1076" s="36">
        <v>2014</v>
      </c>
      <c r="E1076" s="14">
        <f>G1076+H1076+I1076</f>
        <v>2500</v>
      </c>
      <c r="F1076" s="14">
        <f t="shared" si="103"/>
        <v>2500</v>
      </c>
      <c r="G1076" s="14"/>
      <c r="H1076" s="14">
        <v>2500</v>
      </c>
      <c r="I1076" s="14"/>
      <c r="J1076" s="65"/>
      <c r="K1076" s="38"/>
    </row>
    <row r="1077" spans="1:11" ht="12.75">
      <c r="A1077" s="38"/>
      <c r="B1077" s="71"/>
      <c r="C1077" s="33"/>
      <c r="D1077" s="36">
        <v>2015</v>
      </c>
      <c r="E1077" s="14">
        <f>G1077+H1077+I1077</f>
        <v>75500</v>
      </c>
      <c r="F1077" s="14">
        <f t="shared" si="103"/>
        <v>75500</v>
      </c>
      <c r="G1077" s="14">
        <v>67950</v>
      </c>
      <c r="H1077" s="14">
        <v>7550</v>
      </c>
      <c r="I1077" s="14"/>
      <c r="J1077" s="65"/>
      <c r="K1077" s="38"/>
    </row>
    <row r="1078" spans="1:11" ht="12.75">
      <c r="A1078" s="38"/>
      <c r="B1078" s="71"/>
      <c r="C1078" s="33"/>
      <c r="D1078" s="36">
        <v>2016</v>
      </c>
      <c r="E1078" s="14">
        <f>G1078+H1078+I1078</f>
        <v>0</v>
      </c>
      <c r="F1078" s="14">
        <f t="shared" si="103"/>
        <v>0</v>
      </c>
      <c r="G1078" s="14"/>
      <c r="H1078" s="14"/>
      <c r="I1078" s="14"/>
      <c r="J1078" s="65"/>
      <c r="K1078" s="38"/>
    </row>
    <row r="1079" spans="1:11" ht="12.75">
      <c r="A1079" s="38"/>
      <c r="B1079" s="71"/>
      <c r="C1079" s="33"/>
      <c r="D1079" s="36">
        <v>2017</v>
      </c>
      <c r="E1079" s="14">
        <f>G1079+H1079+I1079</f>
        <v>0</v>
      </c>
      <c r="F1079" s="14"/>
      <c r="G1079" s="14"/>
      <c r="H1079" s="14"/>
      <c r="I1079" s="14"/>
      <c r="J1079" s="65"/>
      <c r="K1079" s="38"/>
    </row>
    <row r="1080" spans="1:11" ht="12.75">
      <c r="A1080" s="29" t="s">
        <v>43</v>
      </c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</row>
    <row r="1081" spans="1:11" ht="12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</row>
    <row r="1082" spans="1:12" ht="13.5" customHeight="1">
      <c r="A1082" s="2"/>
      <c r="B1082" s="3" t="s">
        <v>185</v>
      </c>
      <c r="C1082" s="3"/>
      <c r="D1082" s="4" t="s">
        <v>394</v>
      </c>
      <c r="E1082" s="5">
        <f>SUM(E1083:E1087)</f>
        <v>28395.34999999999</v>
      </c>
      <c r="F1082" s="5">
        <f>G1082+H1082</f>
        <v>28395.34999999999</v>
      </c>
      <c r="G1082" s="5">
        <f>SUM(G1083:G1087)</f>
        <v>15300.599999999993</v>
      </c>
      <c r="H1082" s="5">
        <f>SUM(H1083:H1087)</f>
        <v>13094.75</v>
      </c>
      <c r="I1082" s="5"/>
      <c r="J1082" s="6"/>
      <c r="K1082" s="3"/>
      <c r="L1082" s="7"/>
    </row>
    <row r="1083" spans="1:12" ht="13.5" customHeight="1">
      <c r="A1083" s="2"/>
      <c r="B1083" s="3"/>
      <c r="C1083" s="3"/>
      <c r="D1083" s="4">
        <v>2013</v>
      </c>
      <c r="E1083" s="5">
        <f>G1083+H1083</f>
        <v>15532.349999999993</v>
      </c>
      <c r="F1083" s="5">
        <f aca="true" t="shared" si="104" ref="F1083:F1146">G1083+H1083</f>
        <v>15532.349999999993</v>
      </c>
      <c r="G1083" s="5">
        <f>G1089+G1095+G1101+G1107+G1113+G1119+G1125+G1131+G1137+G1143+G1149+G1155+G1161+G1167+G1173+G1178+G1184+G1190+G1197+G1209+G1215+G1221</f>
        <v>13706.599999999993</v>
      </c>
      <c r="H1083" s="5">
        <f>H1089+H1095+H1101+H1107+H1113+H1119+H1125+H1131+H1137+H1143+H1149+H1155+H1161+H1167+H1173+H1179+H1185+H1191+H1197+H1209+H1215+H1221</f>
        <v>1825.75</v>
      </c>
      <c r="I1083" s="5"/>
      <c r="J1083" s="6"/>
      <c r="K1083" s="3"/>
      <c r="L1083" s="7"/>
    </row>
    <row r="1084" spans="1:12" ht="13.5" customHeight="1">
      <c r="A1084" s="2"/>
      <c r="B1084" s="3"/>
      <c r="C1084" s="3"/>
      <c r="D1084" s="4">
        <v>2014</v>
      </c>
      <c r="E1084" s="5">
        <f>G1084+H1084</f>
        <v>6113</v>
      </c>
      <c r="F1084" s="5">
        <f t="shared" si="104"/>
        <v>6113</v>
      </c>
      <c r="G1084" s="5">
        <f>G1192+G1204+G1222+G1229+G1235</f>
        <v>1594</v>
      </c>
      <c r="H1084" s="5">
        <f>H1180+H1186+H1192+H1204+H1222+H1229+H1235</f>
        <v>4519</v>
      </c>
      <c r="I1084" s="5"/>
      <c r="J1084" s="6"/>
      <c r="K1084" s="3"/>
      <c r="L1084" s="7"/>
    </row>
    <row r="1085" spans="1:12" ht="13.5" customHeight="1">
      <c r="A1085" s="2"/>
      <c r="B1085" s="3"/>
      <c r="C1085" s="3"/>
      <c r="D1085" s="4">
        <v>2015</v>
      </c>
      <c r="E1085" s="5">
        <f>G1085+H1085</f>
        <v>1750</v>
      </c>
      <c r="F1085" s="5">
        <f t="shared" si="104"/>
        <v>1750</v>
      </c>
      <c r="G1085" s="5">
        <f>G1242+G1260</f>
        <v>0</v>
      </c>
      <c r="H1085" s="5">
        <f>H1181+H1187+H1242</f>
        <v>1750</v>
      </c>
      <c r="I1085" s="5"/>
      <c r="J1085" s="6"/>
      <c r="K1085" s="3"/>
      <c r="L1085" s="7"/>
    </row>
    <row r="1086" spans="1:12" ht="13.5" customHeight="1">
      <c r="A1086" s="2"/>
      <c r="B1086" s="3"/>
      <c r="C1086" s="3"/>
      <c r="D1086" s="4">
        <v>2016</v>
      </c>
      <c r="E1086" s="5">
        <f>G1086+H1086</f>
        <v>2700</v>
      </c>
      <c r="F1086" s="5">
        <f t="shared" si="104"/>
        <v>2700</v>
      </c>
      <c r="G1086" s="5">
        <f>G1255</f>
        <v>0</v>
      </c>
      <c r="H1086" s="5">
        <f>H1182+H1188+H1255</f>
        <v>2700</v>
      </c>
      <c r="I1086" s="5"/>
      <c r="J1086" s="6"/>
      <c r="K1086" s="3"/>
      <c r="L1086" s="7"/>
    </row>
    <row r="1087" spans="1:12" ht="13.5" customHeight="1">
      <c r="A1087" s="2"/>
      <c r="B1087" s="3"/>
      <c r="C1087" s="3"/>
      <c r="D1087" s="4">
        <v>2017</v>
      </c>
      <c r="E1087" s="5">
        <f>G1087+H1087</f>
        <v>2300</v>
      </c>
      <c r="F1087" s="5">
        <f t="shared" si="104"/>
        <v>2300</v>
      </c>
      <c r="G1087" s="5">
        <f>G1250</f>
        <v>0</v>
      </c>
      <c r="H1087" s="5">
        <f>H1183+H1189+H1250</f>
        <v>2300</v>
      </c>
      <c r="I1087" s="5"/>
      <c r="J1087" s="6"/>
      <c r="K1087" s="3"/>
      <c r="L1087" s="7"/>
    </row>
    <row r="1088" spans="1:12" ht="15.75" customHeight="1">
      <c r="A1088" s="8">
        <v>1</v>
      </c>
      <c r="B1088" s="8" t="s">
        <v>216</v>
      </c>
      <c r="C1088" s="8" t="s">
        <v>109</v>
      </c>
      <c r="D1088" s="4" t="s">
        <v>394</v>
      </c>
      <c r="E1088" s="5">
        <f>SUM(G1088:I1088)</f>
        <v>7275.9</v>
      </c>
      <c r="F1088" s="5">
        <f t="shared" si="104"/>
        <v>7275.9</v>
      </c>
      <c r="G1088" s="5">
        <v>6912.4</v>
      </c>
      <c r="H1088" s="5">
        <v>363.5</v>
      </c>
      <c r="I1088" s="5"/>
      <c r="J1088" s="3" t="s">
        <v>217</v>
      </c>
      <c r="K1088" s="3"/>
      <c r="L1088" s="7"/>
    </row>
    <row r="1089" spans="1:12" ht="12.75">
      <c r="A1089" s="8"/>
      <c r="B1089" s="8"/>
      <c r="C1089" s="8"/>
      <c r="D1089" s="4">
        <v>2013</v>
      </c>
      <c r="E1089" s="9">
        <f>SUM(G1089:I1089)</f>
        <v>7275.9</v>
      </c>
      <c r="F1089" s="5">
        <f t="shared" si="104"/>
        <v>7275.9</v>
      </c>
      <c r="G1089" s="9">
        <v>6912.4</v>
      </c>
      <c r="H1089" s="9">
        <v>363.5</v>
      </c>
      <c r="I1089" s="9"/>
      <c r="J1089" s="3"/>
      <c r="K1089" s="3"/>
      <c r="L1089" s="7"/>
    </row>
    <row r="1090" spans="1:12" ht="12.75">
      <c r="A1090" s="8"/>
      <c r="B1090" s="8"/>
      <c r="C1090" s="8"/>
      <c r="D1090" s="4">
        <v>2014</v>
      </c>
      <c r="E1090" s="5"/>
      <c r="F1090" s="5">
        <f t="shared" si="104"/>
        <v>0</v>
      </c>
      <c r="G1090" s="5"/>
      <c r="H1090" s="5"/>
      <c r="I1090" s="5"/>
      <c r="J1090" s="3"/>
      <c r="K1090" s="3"/>
      <c r="L1090" s="7"/>
    </row>
    <row r="1091" spans="1:12" ht="12.75">
      <c r="A1091" s="8"/>
      <c r="B1091" s="8"/>
      <c r="C1091" s="8"/>
      <c r="D1091" s="4">
        <v>2015</v>
      </c>
      <c r="E1091" s="5"/>
      <c r="F1091" s="5">
        <f t="shared" si="104"/>
        <v>0</v>
      </c>
      <c r="G1091" s="5"/>
      <c r="H1091" s="5"/>
      <c r="I1091" s="5"/>
      <c r="J1091" s="3"/>
      <c r="K1091" s="3"/>
      <c r="L1091" s="7"/>
    </row>
    <row r="1092" spans="1:12" ht="12.75">
      <c r="A1092" s="8"/>
      <c r="B1092" s="8"/>
      <c r="C1092" s="8"/>
      <c r="D1092" s="4">
        <v>2016</v>
      </c>
      <c r="E1092" s="5"/>
      <c r="F1092" s="5">
        <f t="shared" si="104"/>
        <v>0</v>
      </c>
      <c r="G1092" s="5"/>
      <c r="H1092" s="5"/>
      <c r="I1092" s="5"/>
      <c r="J1092" s="3"/>
      <c r="K1092" s="3"/>
      <c r="L1092" s="7"/>
    </row>
    <row r="1093" spans="1:12" ht="12.75">
      <c r="A1093" s="8"/>
      <c r="B1093" s="8"/>
      <c r="C1093" s="8"/>
      <c r="D1093" s="4">
        <v>2017</v>
      </c>
      <c r="E1093" s="5"/>
      <c r="F1093" s="5">
        <f t="shared" si="104"/>
        <v>0</v>
      </c>
      <c r="G1093" s="5"/>
      <c r="H1093" s="5"/>
      <c r="I1093" s="5"/>
      <c r="J1093" s="3"/>
      <c r="K1093" s="3"/>
      <c r="L1093" s="7"/>
    </row>
    <row r="1094" spans="1:12" ht="15.75" customHeight="1">
      <c r="A1094" s="8">
        <v>2</v>
      </c>
      <c r="B1094" s="8" t="s">
        <v>218</v>
      </c>
      <c r="C1094" s="8" t="s">
        <v>21</v>
      </c>
      <c r="D1094" s="4" t="s">
        <v>394</v>
      </c>
      <c r="E1094" s="5">
        <f>SUM(G1094:I1094)</f>
        <v>480.05</v>
      </c>
      <c r="F1094" s="5">
        <f t="shared" si="104"/>
        <v>480.05</v>
      </c>
      <c r="G1094" s="5">
        <v>460.8</v>
      </c>
      <c r="H1094" s="5">
        <v>19.25</v>
      </c>
      <c r="I1094" s="5"/>
      <c r="J1094" s="3" t="s">
        <v>219</v>
      </c>
      <c r="K1094" s="3"/>
      <c r="L1094" s="7"/>
    </row>
    <row r="1095" spans="1:12" ht="12.75">
      <c r="A1095" s="8"/>
      <c r="B1095" s="8"/>
      <c r="C1095" s="8"/>
      <c r="D1095" s="4">
        <v>2013</v>
      </c>
      <c r="E1095" s="9">
        <f>SUM(G1095:I1095)</f>
        <v>480.05</v>
      </c>
      <c r="F1095" s="5">
        <f t="shared" si="104"/>
        <v>480.05</v>
      </c>
      <c r="G1095" s="9">
        <v>460.8</v>
      </c>
      <c r="H1095" s="9">
        <v>19.25</v>
      </c>
      <c r="I1095" s="9"/>
      <c r="J1095" s="3"/>
      <c r="K1095" s="3"/>
      <c r="L1095" s="7"/>
    </row>
    <row r="1096" spans="1:12" ht="12.75">
      <c r="A1096" s="8"/>
      <c r="B1096" s="8"/>
      <c r="C1096" s="8"/>
      <c r="D1096" s="4">
        <v>2014</v>
      </c>
      <c r="E1096" s="5"/>
      <c r="F1096" s="5">
        <f t="shared" si="104"/>
        <v>0</v>
      </c>
      <c r="G1096" s="5"/>
      <c r="H1096" s="5"/>
      <c r="I1096" s="5"/>
      <c r="J1096" s="3"/>
      <c r="K1096" s="3"/>
      <c r="L1096" s="7"/>
    </row>
    <row r="1097" spans="1:12" ht="12.75">
      <c r="A1097" s="8"/>
      <c r="B1097" s="8"/>
      <c r="C1097" s="8"/>
      <c r="D1097" s="4">
        <v>2015</v>
      </c>
      <c r="E1097" s="5"/>
      <c r="F1097" s="5">
        <f t="shared" si="104"/>
        <v>0</v>
      </c>
      <c r="G1097" s="5"/>
      <c r="H1097" s="5"/>
      <c r="I1097" s="5"/>
      <c r="J1097" s="3"/>
      <c r="K1097" s="3"/>
      <c r="L1097" s="7"/>
    </row>
    <row r="1098" spans="1:12" ht="12.75">
      <c r="A1098" s="8"/>
      <c r="B1098" s="8"/>
      <c r="C1098" s="8"/>
      <c r="D1098" s="4">
        <v>2016</v>
      </c>
      <c r="E1098" s="5"/>
      <c r="F1098" s="5">
        <f t="shared" si="104"/>
        <v>0</v>
      </c>
      <c r="G1098" s="5"/>
      <c r="H1098" s="5"/>
      <c r="I1098" s="5"/>
      <c r="J1098" s="3"/>
      <c r="K1098" s="3"/>
      <c r="L1098" s="7"/>
    </row>
    <row r="1099" spans="1:12" ht="12.75">
      <c r="A1099" s="8"/>
      <c r="B1099" s="8"/>
      <c r="C1099" s="8"/>
      <c r="D1099" s="4">
        <v>2017</v>
      </c>
      <c r="E1099" s="5"/>
      <c r="F1099" s="5">
        <f t="shared" si="104"/>
        <v>0</v>
      </c>
      <c r="G1099" s="5"/>
      <c r="H1099" s="5"/>
      <c r="I1099" s="5"/>
      <c r="J1099" s="3"/>
      <c r="K1099" s="3"/>
      <c r="L1099" s="7"/>
    </row>
    <row r="1100" spans="1:12" ht="15.75" customHeight="1">
      <c r="A1100" s="8">
        <v>3</v>
      </c>
      <c r="B1100" s="8" t="s">
        <v>220</v>
      </c>
      <c r="C1100" s="8" t="s">
        <v>71</v>
      </c>
      <c r="D1100" s="4" t="s">
        <v>394</v>
      </c>
      <c r="E1100" s="5">
        <f>SUM(G1100:J1100)</f>
        <v>387.8</v>
      </c>
      <c r="F1100" s="5">
        <f t="shared" si="104"/>
        <v>387.8</v>
      </c>
      <c r="G1100" s="5">
        <v>367.8</v>
      </c>
      <c r="H1100" s="5">
        <v>20</v>
      </c>
      <c r="I1100" s="5"/>
      <c r="J1100" s="3" t="s">
        <v>151</v>
      </c>
      <c r="K1100" s="3"/>
      <c r="L1100" s="7"/>
    </row>
    <row r="1101" spans="1:12" ht="12.75">
      <c r="A1101" s="8"/>
      <c r="B1101" s="8"/>
      <c r="C1101" s="8"/>
      <c r="D1101" s="4">
        <v>2013</v>
      </c>
      <c r="E1101" s="9">
        <f>SUM(G1101:I1101)</f>
        <v>387.8</v>
      </c>
      <c r="F1101" s="5">
        <f t="shared" si="104"/>
        <v>387.8</v>
      </c>
      <c r="G1101" s="9">
        <v>367.8</v>
      </c>
      <c r="H1101" s="9">
        <v>20</v>
      </c>
      <c r="I1101" s="9"/>
      <c r="J1101" s="3"/>
      <c r="K1101" s="3"/>
      <c r="L1101" s="7"/>
    </row>
    <row r="1102" spans="1:12" ht="12.75">
      <c r="A1102" s="8"/>
      <c r="B1102" s="8"/>
      <c r="C1102" s="8"/>
      <c r="D1102" s="4">
        <v>2014</v>
      </c>
      <c r="E1102" s="5"/>
      <c r="F1102" s="5">
        <f t="shared" si="104"/>
        <v>0</v>
      </c>
      <c r="G1102" s="5"/>
      <c r="H1102" s="5"/>
      <c r="I1102" s="5"/>
      <c r="J1102" s="3"/>
      <c r="K1102" s="3"/>
      <c r="L1102" s="7"/>
    </row>
    <row r="1103" spans="1:12" ht="12.75">
      <c r="A1103" s="8"/>
      <c r="B1103" s="8"/>
      <c r="C1103" s="8"/>
      <c r="D1103" s="4">
        <v>2015</v>
      </c>
      <c r="E1103" s="5"/>
      <c r="F1103" s="5">
        <f t="shared" si="104"/>
        <v>0</v>
      </c>
      <c r="G1103" s="5"/>
      <c r="H1103" s="5"/>
      <c r="I1103" s="5"/>
      <c r="J1103" s="3"/>
      <c r="K1103" s="3"/>
      <c r="L1103" s="7"/>
    </row>
    <row r="1104" spans="1:12" ht="12.75">
      <c r="A1104" s="8"/>
      <c r="B1104" s="8"/>
      <c r="C1104" s="8"/>
      <c r="D1104" s="4">
        <v>2016</v>
      </c>
      <c r="E1104" s="5"/>
      <c r="F1104" s="5">
        <f t="shared" si="104"/>
        <v>0</v>
      </c>
      <c r="G1104" s="5"/>
      <c r="H1104" s="5"/>
      <c r="I1104" s="5"/>
      <c r="J1104" s="3"/>
      <c r="K1104" s="3"/>
      <c r="L1104" s="7"/>
    </row>
    <row r="1105" spans="1:12" ht="12.75">
      <c r="A1105" s="8"/>
      <c r="B1105" s="8"/>
      <c r="C1105" s="8"/>
      <c r="D1105" s="4">
        <v>2017</v>
      </c>
      <c r="E1105" s="5"/>
      <c r="F1105" s="5">
        <f t="shared" si="104"/>
        <v>0</v>
      </c>
      <c r="G1105" s="5"/>
      <c r="H1105" s="5"/>
      <c r="I1105" s="5"/>
      <c r="J1105" s="3"/>
      <c r="K1105" s="3"/>
      <c r="L1105" s="7"/>
    </row>
    <row r="1106" spans="1:12" ht="15.75" customHeight="1">
      <c r="A1106" s="8">
        <v>4</v>
      </c>
      <c r="B1106" s="8" t="s">
        <v>221</v>
      </c>
      <c r="C1106" s="8" t="s">
        <v>16</v>
      </c>
      <c r="D1106" s="4" t="s">
        <v>394</v>
      </c>
      <c r="E1106" s="5">
        <f>SUM(G1106:J1106)</f>
        <v>387.8</v>
      </c>
      <c r="F1106" s="5">
        <f t="shared" si="104"/>
        <v>387.8</v>
      </c>
      <c r="G1106" s="5">
        <v>367.8</v>
      </c>
      <c r="H1106" s="5">
        <v>20</v>
      </c>
      <c r="I1106" s="5"/>
      <c r="J1106" s="3" t="s">
        <v>222</v>
      </c>
      <c r="K1106" s="3"/>
      <c r="L1106" s="7"/>
    </row>
    <row r="1107" spans="1:12" ht="12.75">
      <c r="A1107" s="8"/>
      <c r="B1107" s="8"/>
      <c r="C1107" s="8"/>
      <c r="D1107" s="4">
        <v>2013</v>
      </c>
      <c r="E1107" s="9">
        <f>SUM(G1107:I1107)</f>
        <v>387.8</v>
      </c>
      <c r="F1107" s="5">
        <f t="shared" si="104"/>
        <v>387.8</v>
      </c>
      <c r="G1107" s="9">
        <v>367.8</v>
      </c>
      <c r="H1107" s="9">
        <v>20</v>
      </c>
      <c r="I1107" s="9"/>
      <c r="J1107" s="3"/>
      <c r="K1107" s="3"/>
      <c r="L1107" s="7"/>
    </row>
    <row r="1108" spans="1:12" ht="12.75">
      <c r="A1108" s="8"/>
      <c r="B1108" s="8"/>
      <c r="C1108" s="8"/>
      <c r="D1108" s="4">
        <v>2014</v>
      </c>
      <c r="E1108" s="5"/>
      <c r="F1108" s="5">
        <f t="shared" si="104"/>
        <v>0</v>
      </c>
      <c r="G1108" s="5"/>
      <c r="H1108" s="5"/>
      <c r="I1108" s="5"/>
      <c r="J1108" s="3"/>
      <c r="K1108" s="3"/>
      <c r="L1108" s="7"/>
    </row>
    <row r="1109" spans="1:12" ht="12.75">
      <c r="A1109" s="8"/>
      <c r="B1109" s="8"/>
      <c r="C1109" s="8"/>
      <c r="D1109" s="4">
        <v>2015</v>
      </c>
      <c r="E1109" s="5"/>
      <c r="F1109" s="5">
        <f t="shared" si="104"/>
        <v>0</v>
      </c>
      <c r="G1109" s="5"/>
      <c r="H1109" s="5"/>
      <c r="I1109" s="5"/>
      <c r="J1109" s="3"/>
      <c r="K1109" s="3"/>
      <c r="L1109" s="7"/>
    </row>
    <row r="1110" spans="1:12" ht="12.75">
      <c r="A1110" s="8"/>
      <c r="B1110" s="8"/>
      <c r="C1110" s="8"/>
      <c r="D1110" s="4">
        <v>2016</v>
      </c>
      <c r="E1110" s="5"/>
      <c r="F1110" s="5">
        <f t="shared" si="104"/>
        <v>0</v>
      </c>
      <c r="G1110" s="5"/>
      <c r="H1110" s="5"/>
      <c r="I1110" s="5"/>
      <c r="J1110" s="3"/>
      <c r="K1110" s="3"/>
      <c r="L1110" s="7"/>
    </row>
    <row r="1111" spans="1:12" ht="12.75">
      <c r="A1111" s="8"/>
      <c r="B1111" s="8"/>
      <c r="C1111" s="8"/>
      <c r="D1111" s="4">
        <v>2017</v>
      </c>
      <c r="E1111" s="5"/>
      <c r="F1111" s="5">
        <f t="shared" si="104"/>
        <v>0</v>
      </c>
      <c r="G1111" s="5"/>
      <c r="H1111" s="5"/>
      <c r="I1111" s="5"/>
      <c r="J1111" s="3"/>
      <c r="K1111" s="3"/>
      <c r="L1111" s="7"/>
    </row>
    <row r="1112" spans="1:12" ht="15.75" customHeight="1">
      <c r="A1112" s="8">
        <v>5</v>
      </c>
      <c r="B1112" s="8" t="s">
        <v>223</v>
      </c>
      <c r="C1112" s="8" t="s">
        <v>57</v>
      </c>
      <c r="D1112" s="4" t="s">
        <v>394</v>
      </c>
      <c r="E1112" s="5">
        <f>SUM(G1112:J1112)</f>
        <v>387.8</v>
      </c>
      <c r="F1112" s="5">
        <f t="shared" si="104"/>
        <v>387.8</v>
      </c>
      <c r="G1112" s="5">
        <v>367.8</v>
      </c>
      <c r="H1112" s="5">
        <v>20</v>
      </c>
      <c r="I1112" s="5"/>
      <c r="J1112" s="3" t="s">
        <v>142</v>
      </c>
      <c r="K1112" s="3"/>
      <c r="L1112" s="7"/>
    </row>
    <row r="1113" spans="1:12" ht="12.75">
      <c r="A1113" s="8"/>
      <c r="B1113" s="8"/>
      <c r="C1113" s="8"/>
      <c r="D1113" s="4">
        <v>2013</v>
      </c>
      <c r="E1113" s="9">
        <f>SUM(G1113:I1113)</f>
        <v>387.8</v>
      </c>
      <c r="F1113" s="5">
        <f t="shared" si="104"/>
        <v>387.8</v>
      </c>
      <c r="G1113" s="9">
        <v>367.8</v>
      </c>
      <c r="H1113" s="9">
        <v>20</v>
      </c>
      <c r="I1113" s="9"/>
      <c r="J1113" s="3"/>
      <c r="K1113" s="3"/>
      <c r="L1113" s="7"/>
    </row>
    <row r="1114" spans="1:12" ht="12.75">
      <c r="A1114" s="8"/>
      <c r="B1114" s="8"/>
      <c r="C1114" s="8"/>
      <c r="D1114" s="4">
        <v>2014</v>
      </c>
      <c r="E1114" s="5"/>
      <c r="F1114" s="5">
        <f t="shared" si="104"/>
        <v>0</v>
      </c>
      <c r="G1114" s="5"/>
      <c r="H1114" s="5"/>
      <c r="I1114" s="5"/>
      <c r="J1114" s="3"/>
      <c r="K1114" s="3"/>
      <c r="L1114" s="7"/>
    </row>
    <row r="1115" spans="1:12" ht="12.75">
      <c r="A1115" s="8"/>
      <c r="B1115" s="8"/>
      <c r="C1115" s="8"/>
      <c r="D1115" s="4">
        <v>2015</v>
      </c>
      <c r="E1115" s="5"/>
      <c r="F1115" s="5">
        <f t="shared" si="104"/>
        <v>0</v>
      </c>
      <c r="G1115" s="5"/>
      <c r="H1115" s="5"/>
      <c r="I1115" s="5"/>
      <c r="J1115" s="3"/>
      <c r="K1115" s="3"/>
      <c r="L1115" s="7"/>
    </row>
    <row r="1116" spans="1:12" ht="12.75">
      <c r="A1116" s="8"/>
      <c r="B1116" s="8"/>
      <c r="C1116" s="8"/>
      <c r="D1116" s="4">
        <v>2016</v>
      </c>
      <c r="E1116" s="5"/>
      <c r="F1116" s="5">
        <f t="shared" si="104"/>
        <v>0</v>
      </c>
      <c r="G1116" s="5"/>
      <c r="H1116" s="5"/>
      <c r="I1116" s="5"/>
      <c r="J1116" s="3"/>
      <c r="K1116" s="3"/>
      <c r="L1116" s="7"/>
    </row>
    <row r="1117" spans="1:12" ht="12.75">
      <c r="A1117" s="8"/>
      <c r="B1117" s="8"/>
      <c r="C1117" s="8"/>
      <c r="D1117" s="4">
        <v>2017</v>
      </c>
      <c r="E1117" s="5"/>
      <c r="F1117" s="5">
        <f t="shared" si="104"/>
        <v>0</v>
      </c>
      <c r="G1117" s="5"/>
      <c r="H1117" s="5"/>
      <c r="I1117" s="5"/>
      <c r="J1117" s="3"/>
      <c r="K1117" s="3"/>
      <c r="L1117" s="7"/>
    </row>
    <row r="1118" spans="1:12" ht="15.75" customHeight="1">
      <c r="A1118" s="8">
        <v>6</v>
      </c>
      <c r="B1118" s="8" t="s">
        <v>53</v>
      </c>
      <c r="C1118" s="8" t="s">
        <v>51</v>
      </c>
      <c r="D1118" s="4" t="s">
        <v>394</v>
      </c>
      <c r="E1118" s="5">
        <f>SUM(G1118:J1118)</f>
        <v>387.8</v>
      </c>
      <c r="F1118" s="5">
        <f t="shared" si="104"/>
        <v>387.8</v>
      </c>
      <c r="G1118" s="5">
        <v>367.8</v>
      </c>
      <c r="H1118" s="5">
        <v>20</v>
      </c>
      <c r="I1118" s="5"/>
      <c r="J1118" s="3" t="s">
        <v>54</v>
      </c>
      <c r="K1118" s="3"/>
      <c r="L1118" s="7"/>
    </row>
    <row r="1119" spans="1:12" ht="12.75">
      <c r="A1119" s="8"/>
      <c r="B1119" s="8"/>
      <c r="C1119" s="8"/>
      <c r="D1119" s="4">
        <v>2013</v>
      </c>
      <c r="E1119" s="9">
        <v>387.8</v>
      </c>
      <c r="F1119" s="5">
        <f t="shared" si="104"/>
        <v>387.8</v>
      </c>
      <c r="G1119" s="9">
        <v>367.8</v>
      </c>
      <c r="H1119" s="9">
        <v>20</v>
      </c>
      <c r="I1119" s="9"/>
      <c r="J1119" s="3"/>
      <c r="K1119" s="3"/>
      <c r="L1119" s="7"/>
    </row>
    <row r="1120" spans="1:12" ht="12.75">
      <c r="A1120" s="8"/>
      <c r="B1120" s="8"/>
      <c r="C1120" s="8"/>
      <c r="D1120" s="4">
        <v>2014</v>
      </c>
      <c r="E1120" s="5"/>
      <c r="F1120" s="5">
        <f t="shared" si="104"/>
        <v>0</v>
      </c>
      <c r="G1120" s="5"/>
      <c r="H1120" s="5"/>
      <c r="I1120" s="5"/>
      <c r="J1120" s="3"/>
      <c r="K1120" s="3"/>
      <c r="L1120" s="7"/>
    </row>
    <row r="1121" spans="1:12" ht="12.75">
      <c r="A1121" s="8"/>
      <c r="B1121" s="8"/>
      <c r="C1121" s="8"/>
      <c r="D1121" s="4">
        <v>2015</v>
      </c>
      <c r="E1121" s="5"/>
      <c r="F1121" s="5">
        <f t="shared" si="104"/>
        <v>0</v>
      </c>
      <c r="G1121" s="5"/>
      <c r="H1121" s="5"/>
      <c r="I1121" s="5"/>
      <c r="J1121" s="3"/>
      <c r="K1121" s="3"/>
      <c r="L1121" s="7"/>
    </row>
    <row r="1122" spans="1:12" ht="12.75">
      <c r="A1122" s="8"/>
      <c r="B1122" s="8"/>
      <c r="C1122" s="8"/>
      <c r="D1122" s="4">
        <v>2016</v>
      </c>
      <c r="E1122" s="5"/>
      <c r="F1122" s="5">
        <f t="shared" si="104"/>
        <v>0</v>
      </c>
      <c r="G1122" s="5"/>
      <c r="H1122" s="5"/>
      <c r="I1122" s="5"/>
      <c r="J1122" s="3"/>
      <c r="K1122" s="3"/>
      <c r="L1122" s="7"/>
    </row>
    <row r="1123" spans="1:12" ht="12.75">
      <c r="A1123" s="8"/>
      <c r="B1123" s="8"/>
      <c r="C1123" s="8"/>
      <c r="D1123" s="4">
        <v>2017</v>
      </c>
      <c r="E1123" s="5"/>
      <c r="F1123" s="5">
        <f t="shared" si="104"/>
        <v>0</v>
      </c>
      <c r="G1123" s="5"/>
      <c r="H1123" s="5"/>
      <c r="I1123" s="5"/>
      <c r="J1123" s="3"/>
      <c r="K1123" s="3"/>
      <c r="L1123" s="7"/>
    </row>
    <row r="1124" spans="1:12" ht="15.75" customHeight="1">
      <c r="A1124" s="8">
        <v>7</v>
      </c>
      <c r="B1124" s="8" t="s">
        <v>224</v>
      </c>
      <c r="C1124" s="8" t="s">
        <v>83</v>
      </c>
      <c r="D1124" s="4" t="s">
        <v>394</v>
      </c>
      <c r="E1124" s="5">
        <f>SUM(G1124:J1124)</f>
        <v>387.8</v>
      </c>
      <c r="F1124" s="5">
        <f t="shared" si="104"/>
        <v>387.8</v>
      </c>
      <c r="G1124" s="5">
        <v>367.8</v>
      </c>
      <c r="H1124" s="5">
        <v>20</v>
      </c>
      <c r="I1124" s="5"/>
      <c r="J1124" s="3" t="s">
        <v>145</v>
      </c>
      <c r="K1124" s="3"/>
      <c r="L1124" s="7"/>
    </row>
    <row r="1125" spans="1:12" ht="12.75">
      <c r="A1125" s="8"/>
      <c r="B1125" s="8"/>
      <c r="C1125" s="8"/>
      <c r="D1125" s="4">
        <v>2013</v>
      </c>
      <c r="E1125" s="9">
        <v>387.8</v>
      </c>
      <c r="F1125" s="5">
        <f t="shared" si="104"/>
        <v>387.8</v>
      </c>
      <c r="G1125" s="9">
        <v>367.8</v>
      </c>
      <c r="H1125" s="9">
        <v>20</v>
      </c>
      <c r="I1125" s="9"/>
      <c r="J1125" s="3"/>
      <c r="K1125" s="3"/>
      <c r="L1125" s="7"/>
    </row>
    <row r="1126" spans="1:12" ht="12.75">
      <c r="A1126" s="8"/>
      <c r="B1126" s="8"/>
      <c r="C1126" s="8"/>
      <c r="D1126" s="4">
        <v>2014</v>
      </c>
      <c r="E1126" s="5"/>
      <c r="F1126" s="5">
        <f t="shared" si="104"/>
        <v>0</v>
      </c>
      <c r="G1126" s="5"/>
      <c r="H1126" s="5"/>
      <c r="I1126" s="5"/>
      <c r="J1126" s="3"/>
      <c r="K1126" s="3"/>
      <c r="L1126" s="7"/>
    </row>
    <row r="1127" spans="1:12" ht="12.75">
      <c r="A1127" s="8"/>
      <c r="B1127" s="8"/>
      <c r="C1127" s="8"/>
      <c r="D1127" s="4">
        <v>2015</v>
      </c>
      <c r="E1127" s="5"/>
      <c r="F1127" s="5">
        <f t="shared" si="104"/>
        <v>0</v>
      </c>
      <c r="G1127" s="5"/>
      <c r="H1127" s="5"/>
      <c r="I1127" s="5"/>
      <c r="J1127" s="3"/>
      <c r="K1127" s="3"/>
      <c r="L1127" s="7"/>
    </row>
    <row r="1128" spans="1:12" ht="12.75">
      <c r="A1128" s="8"/>
      <c r="B1128" s="8"/>
      <c r="C1128" s="8"/>
      <c r="D1128" s="4">
        <v>2016</v>
      </c>
      <c r="E1128" s="5"/>
      <c r="F1128" s="5">
        <f t="shared" si="104"/>
        <v>0</v>
      </c>
      <c r="G1128" s="5"/>
      <c r="H1128" s="5"/>
      <c r="I1128" s="5"/>
      <c r="J1128" s="3"/>
      <c r="K1128" s="3"/>
      <c r="L1128" s="7"/>
    </row>
    <row r="1129" spans="1:12" ht="12.75">
      <c r="A1129" s="8"/>
      <c r="B1129" s="8"/>
      <c r="C1129" s="8"/>
      <c r="D1129" s="4">
        <v>2017</v>
      </c>
      <c r="E1129" s="5"/>
      <c r="F1129" s="5">
        <f t="shared" si="104"/>
        <v>0</v>
      </c>
      <c r="G1129" s="5"/>
      <c r="H1129" s="5"/>
      <c r="I1129" s="5"/>
      <c r="J1129" s="3"/>
      <c r="K1129" s="3"/>
      <c r="L1129" s="7"/>
    </row>
    <row r="1130" spans="1:12" ht="15.75" customHeight="1">
      <c r="A1130" s="8">
        <v>8</v>
      </c>
      <c r="B1130" s="8" t="s">
        <v>225</v>
      </c>
      <c r="C1130" s="8" t="s">
        <v>92</v>
      </c>
      <c r="D1130" s="4" t="s">
        <v>394</v>
      </c>
      <c r="E1130" s="5">
        <v>387.8</v>
      </c>
      <c r="F1130" s="5">
        <f t="shared" si="104"/>
        <v>387.8</v>
      </c>
      <c r="G1130" s="5">
        <v>367.8</v>
      </c>
      <c r="H1130" s="5">
        <v>20</v>
      </c>
      <c r="I1130" s="5"/>
      <c r="J1130" s="3" t="s">
        <v>148</v>
      </c>
      <c r="K1130" s="3"/>
      <c r="L1130" s="7"/>
    </row>
    <row r="1131" spans="1:12" ht="12.75">
      <c r="A1131" s="8"/>
      <c r="B1131" s="8"/>
      <c r="C1131" s="8"/>
      <c r="D1131" s="4">
        <v>2013</v>
      </c>
      <c r="E1131" s="9">
        <v>387.8</v>
      </c>
      <c r="F1131" s="5">
        <f t="shared" si="104"/>
        <v>387.8</v>
      </c>
      <c r="G1131" s="9">
        <v>367.8</v>
      </c>
      <c r="H1131" s="9">
        <v>20</v>
      </c>
      <c r="I1131" s="9"/>
      <c r="J1131" s="3"/>
      <c r="K1131" s="3"/>
      <c r="L1131" s="7"/>
    </row>
    <row r="1132" spans="1:12" ht="12.75">
      <c r="A1132" s="8"/>
      <c r="B1132" s="8"/>
      <c r="C1132" s="8"/>
      <c r="D1132" s="4">
        <v>2014</v>
      </c>
      <c r="E1132" s="5"/>
      <c r="F1132" s="5">
        <f t="shared" si="104"/>
        <v>0</v>
      </c>
      <c r="G1132" s="5"/>
      <c r="H1132" s="5"/>
      <c r="I1132" s="5"/>
      <c r="J1132" s="3"/>
      <c r="K1132" s="3"/>
      <c r="L1132" s="7"/>
    </row>
    <row r="1133" spans="1:12" ht="12.75">
      <c r="A1133" s="8"/>
      <c r="B1133" s="8"/>
      <c r="C1133" s="8"/>
      <c r="D1133" s="4">
        <v>2015</v>
      </c>
      <c r="E1133" s="5"/>
      <c r="F1133" s="5">
        <f t="shared" si="104"/>
        <v>0</v>
      </c>
      <c r="G1133" s="5"/>
      <c r="H1133" s="5"/>
      <c r="I1133" s="5"/>
      <c r="J1133" s="3"/>
      <c r="K1133" s="3"/>
      <c r="L1133" s="7"/>
    </row>
    <row r="1134" spans="1:12" ht="12.75">
      <c r="A1134" s="8"/>
      <c r="B1134" s="8"/>
      <c r="C1134" s="8"/>
      <c r="D1134" s="4">
        <v>2016</v>
      </c>
      <c r="E1134" s="5"/>
      <c r="F1134" s="5">
        <f t="shared" si="104"/>
        <v>0</v>
      </c>
      <c r="G1134" s="5"/>
      <c r="H1134" s="5"/>
      <c r="I1134" s="5"/>
      <c r="J1134" s="3"/>
      <c r="K1134" s="3"/>
      <c r="L1134" s="7"/>
    </row>
    <row r="1135" spans="1:12" ht="12.75">
      <c r="A1135" s="8"/>
      <c r="B1135" s="8"/>
      <c r="C1135" s="8"/>
      <c r="D1135" s="4">
        <v>2017</v>
      </c>
      <c r="E1135" s="5"/>
      <c r="F1135" s="5">
        <f t="shared" si="104"/>
        <v>0</v>
      </c>
      <c r="G1135" s="5"/>
      <c r="H1135" s="5"/>
      <c r="I1135" s="5"/>
      <c r="J1135" s="3"/>
      <c r="K1135" s="3"/>
      <c r="L1135" s="7"/>
    </row>
    <row r="1136" spans="1:12" ht="15.75" customHeight="1">
      <c r="A1136" s="8">
        <v>9</v>
      </c>
      <c r="B1136" s="8" t="s">
        <v>226</v>
      </c>
      <c r="C1136" s="8" t="s">
        <v>227</v>
      </c>
      <c r="D1136" s="4" t="s">
        <v>394</v>
      </c>
      <c r="E1136" s="5">
        <v>387.8</v>
      </c>
      <c r="F1136" s="5">
        <f t="shared" si="104"/>
        <v>387.8</v>
      </c>
      <c r="G1136" s="5">
        <v>367.8</v>
      </c>
      <c r="H1136" s="5">
        <v>20</v>
      </c>
      <c r="I1136" s="5"/>
      <c r="J1136" s="3" t="s">
        <v>228</v>
      </c>
      <c r="K1136" s="3"/>
      <c r="L1136" s="10"/>
    </row>
    <row r="1137" spans="1:12" ht="12.75">
      <c r="A1137" s="8"/>
      <c r="B1137" s="8"/>
      <c r="C1137" s="8"/>
      <c r="D1137" s="4">
        <v>2013</v>
      </c>
      <c r="E1137" s="9">
        <v>387.8</v>
      </c>
      <c r="F1137" s="5">
        <f t="shared" si="104"/>
        <v>387.8</v>
      </c>
      <c r="G1137" s="9">
        <v>367.8</v>
      </c>
      <c r="H1137" s="9">
        <v>20</v>
      </c>
      <c r="I1137" s="9"/>
      <c r="J1137" s="3"/>
      <c r="K1137" s="3"/>
      <c r="L1137" s="10"/>
    </row>
    <row r="1138" spans="1:12" ht="12.75">
      <c r="A1138" s="8"/>
      <c r="B1138" s="8"/>
      <c r="C1138" s="8"/>
      <c r="D1138" s="4">
        <v>2014</v>
      </c>
      <c r="E1138" s="5"/>
      <c r="F1138" s="5">
        <f t="shared" si="104"/>
        <v>0</v>
      </c>
      <c r="G1138" s="5"/>
      <c r="H1138" s="5"/>
      <c r="I1138" s="5"/>
      <c r="J1138" s="3"/>
      <c r="K1138" s="3"/>
      <c r="L1138" s="10"/>
    </row>
    <row r="1139" spans="1:12" ht="12.75">
      <c r="A1139" s="8"/>
      <c r="B1139" s="8"/>
      <c r="C1139" s="8"/>
      <c r="D1139" s="4">
        <v>2015</v>
      </c>
      <c r="E1139" s="5"/>
      <c r="F1139" s="5">
        <f t="shared" si="104"/>
        <v>0</v>
      </c>
      <c r="G1139" s="5"/>
      <c r="H1139" s="5"/>
      <c r="I1139" s="5"/>
      <c r="J1139" s="3"/>
      <c r="K1139" s="3"/>
      <c r="L1139" s="10"/>
    </row>
    <row r="1140" spans="1:12" ht="12.75">
      <c r="A1140" s="8"/>
      <c r="B1140" s="8"/>
      <c r="C1140" s="8"/>
      <c r="D1140" s="4">
        <v>2016</v>
      </c>
      <c r="E1140" s="5"/>
      <c r="F1140" s="5">
        <f t="shared" si="104"/>
        <v>0</v>
      </c>
      <c r="G1140" s="5"/>
      <c r="H1140" s="5"/>
      <c r="I1140" s="5"/>
      <c r="J1140" s="3"/>
      <c r="K1140" s="3"/>
      <c r="L1140" s="10"/>
    </row>
    <row r="1141" spans="1:12" ht="12.75">
      <c r="A1141" s="8"/>
      <c r="B1141" s="8"/>
      <c r="C1141" s="8"/>
      <c r="D1141" s="4">
        <v>2017</v>
      </c>
      <c r="E1141" s="5"/>
      <c r="F1141" s="5">
        <f t="shared" si="104"/>
        <v>0</v>
      </c>
      <c r="G1141" s="5"/>
      <c r="H1141" s="5"/>
      <c r="I1141" s="5"/>
      <c r="J1141" s="3"/>
      <c r="K1141" s="3"/>
      <c r="L1141" s="10"/>
    </row>
    <row r="1142" spans="1:12" ht="15.75" customHeight="1">
      <c r="A1142" s="8">
        <v>10</v>
      </c>
      <c r="B1142" s="8" t="s">
        <v>229</v>
      </c>
      <c r="C1142" s="8" t="s">
        <v>65</v>
      </c>
      <c r="D1142" s="4" t="s">
        <v>394</v>
      </c>
      <c r="E1142" s="5">
        <v>387.8</v>
      </c>
      <c r="F1142" s="5">
        <f t="shared" si="104"/>
        <v>387.8</v>
      </c>
      <c r="G1142" s="5">
        <v>367.8</v>
      </c>
      <c r="H1142" s="5">
        <v>20</v>
      </c>
      <c r="I1142" s="5"/>
      <c r="J1142" s="3" t="s">
        <v>143</v>
      </c>
      <c r="K1142" s="3"/>
      <c r="L1142" s="10"/>
    </row>
    <row r="1143" spans="1:12" ht="12.75">
      <c r="A1143" s="8"/>
      <c r="B1143" s="8"/>
      <c r="C1143" s="8"/>
      <c r="D1143" s="4">
        <v>2013</v>
      </c>
      <c r="E1143" s="9">
        <v>387.8</v>
      </c>
      <c r="F1143" s="5">
        <f t="shared" si="104"/>
        <v>387.8</v>
      </c>
      <c r="G1143" s="9">
        <v>367.8</v>
      </c>
      <c r="H1143" s="9">
        <v>20</v>
      </c>
      <c r="I1143" s="9"/>
      <c r="J1143" s="3"/>
      <c r="K1143" s="3"/>
      <c r="L1143" s="10"/>
    </row>
    <row r="1144" spans="1:12" ht="12.75">
      <c r="A1144" s="8"/>
      <c r="B1144" s="8"/>
      <c r="C1144" s="8"/>
      <c r="D1144" s="4">
        <v>2014</v>
      </c>
      <c r="E1144" s="5"/>
      <c r="F1144" s="5">
        <f t="shared" si="104"/>
        <v>0</v>
      </c>
      <c r="G1144" s="5"/>
      <c r="H1144" s="5"/>
      <c r="I1144" s="5"/>
      <c r="J1144" s="3"/>
      <c r="K1144" s="3"/>
      <c r="L1144" s="10"/>
    </row>
    <row r="1145" spans="1:12" ht="12.75">
      <c r="A1145" s="8"/>
      <c r="B1145" s="8"/>
      <c r="C1145" s="8"/>
      <c r="D1145" s="4">
        <v>2015</v>
      </c>
      <c r="E1145" s="5"/>
      <c r="F1145" s="5">
        <f t="shared" si="104"/>
        <v>0</v>
      </c>
      <c r="G1145" s="5"/>
      <c r="H1145" s="5"/>
      <c r="I1145" s="5"/>
      <c r="J1145" s="3"/>
      <c r="K1145" s="3"/>
      <c r="L1145" s="10"/>
    </row>
    <row r="1146" spans="1:12" ht="12.75">
      <c r="A1146" s="8"/>
      <c r="B1146" s="8"/>
      <c r="C1146" s="8"/>
      <c r="D1146" s="4">
        <v>2016</v>
      </c>
      <c r="E1146" s="5"/>
      <c r="F1146" s="5">
        <f t="shared" si="104"/>
        <v>0</v>
      </c>
      <c r="G1146" s="5"/>
      <c r="H1146" s="5"/>
      <c r="I1146" s="5"/>
      <c r="J1146" s="3"/>
      <c r="K1146" s="3"/>
      <c r="L1146" s="10"/>
    </row>
    <row r="1147" spans="1:12" ht="12.75">
      <c r="A1147" s="8"/>
      <c r="B1147" s="8"/>
      <c r="C1147" s="8"/>
      <c r="D1147" s="4">
        <v>2017</v>
      </c>
      <c r="E1147" s="5"/>
      <c r="F1147" s="5">
        <f aca="true" t="shared" si="105" ref="F1147:F1210">G1147+H1147</f>
        <v>0</v>
      </c>
      <c r="G1147" s="5"/>
      <c r="H1147" s="5"/>
      <c r="I1147" s="5"/>
      <c r="J1147" s="3"/>
      <c r="K1147" s="3"/>
      <c r="L1147" s="10"/>
    </row>
    <row r="1148" spans="1:12" ht="15.75" customHeight="1">
      <c r="A1148" s="8">
        <v>11</v>
      </c>
      <c r="B1148" s="8" t="s">
        <v>230</v>
      </c>
      <c r="C1148" s="8" t="s">
        <v>231</v>
      </c>
      <c r="D1148" s="4" t="s">
        <v>394</v>
      </c>
      <c r="E1148" s="5">
        <v>387.8</v>
      </c>
      <c r="F1148" s="5">
        <f t="shared" si="105"/>
        <v>387.8</v>
      </c>
      <c r="G1148" s="5">
        <v>367.8</v>
      </c>
      <c r="H1148" s="5">
        <v>20</v>
      </c>
      <c r="I1148" s="5"/>
      <c r="J1148" s="3" t="s">
        <v>162</v>
      </c>
      <c r="K1148" s="3"/>
      <c r="L1148" s="10"/>
    </row>
    <row r="1149" spans="1:12" ht="12.75">
      <c r="A1149" s="8"/>
      <c r="B1149" s="8"/>
      <c r="C1149" s="8"/>
      <c r="D1149" s="4">
        <v>2013</v>
      </c>
      <c r="E1149" s="9">
        <v>387.8</v>
      </c>
      <c r="F1149" s="5">
        <f t="shared" si="105"/>
        <v>387.8</v>
      </c>
      <c r="G1149" s="9">
        <v>367.8</v>
      </c>
      <c r="H1149" s="9">
        <v>20</v>
      </c>
      <c r="I1149" s="9"/>
      <c r="J1149" s="3"/>
      <c r="K1149" s="3"/>
      <c r="L1149" s="10"/>
    </row>
    <row r="1150" spans="1:12" ht="12.75">
      <c r="A1150" s="8"/>
      <c r="B1150" s="8"/>
      <c r="C1150" s="8"/>
      <c r="D1150" s="4">
        <v>2014</v>
      </c>
      <c r="E1150" s="5"/>
      <c r="F1150" s="5">
        <f t="shared" si="105"/>
        <v>0</v>
      </c>
      <c r="G1150" s="5"/>
      <c r="H1150" s="5"/>
      <c r="I1150" s="5"/>
      <c r="J1150" s="3"/>
      <c r="K1150" s="3"/>
      <c r="L1150" s="10"/>
    </row>
    <row r="1151" spans="1:12" ht="12.75">
      <c r="A1151" s="8"/>
      <c r="B1151" s="8"/>
      <c r="C1151" s="8"/>
      <c r="D1151" s="4">
        <v>2015</v>
      </c>
      <c r="E1151" s="5"/>
      <c r="F1151" s="5">
        <f t="shared" si="105"/>
        <v>0</v>
      </c>
      <c r="G1151" s="5"/>
      <c r="H1151" s="5"/>
      <c r="I1151" s="5"/>
      <c r="J1151" s="3"/>
      <c r="K1151" s="3"/>
      <c r="L1151" s="10"/>
    </row>
    <row r="1152" spans="1:12" ht="12.75">
      <c r="A1152" s="8"/>
      <c r="B1152" s="8"/>
      <c r="C1152" s="8"/>
      <c r="D1152" s="4">
        <v>2016</v>
      </c>
      <c r="E1152" s="5"/>
      <c r="F1152" s="5">
        <f t="shared" si="105"/>
        <v>0</v>
      </c>
      <c r="G1152" s="5"/>
      <c r="H1152" s="5"/>
      <c r="I1152" s="5"/>
      <c r="J1152" s="3"/>
      <c r="K1152" s="3"/>
      <c r="L1152" s="10"/>
    </row>
    <row r="1153" spans="1:12" ht="12.75">
      <c r="A1153" s="8"/>
      <c r="B1153" s="8"/>
      <c r="C1153" s="8"/>
      <c r="D1153" s="4">
        <v>2017</v>
      </c>
      <c r="E1153" s="5"/>
      <c r="F1153" s="5">
        <f t="shared" si="105"/>
        <v>0</v>
      </c>
      <c r="G1153" s="5"/>
      <c r="H1153" s="5"/>
      <c r="I1153" s="5"/>
      <c r="J1153" s="3"/>
      <c r="K1153" s="3"/>
      <c r="L1153" s="10"/>
    </row>
    <row r="1154" spans="1:12" ht="15.75" customHeight="1">
      <c r="A1154" s="8">
        <v>12</v>
      </c>
      <c r="B1154" s="8" t="s">
        <v>232</v>
      </c>
      <c r="C1154" s="8" t="s">
        <v>77</v>
      </c>
      <c r="D1154" s="4" t="s">
        <v>394</v>
      </c>
      <c r="E1154" s="5">
        <v>387.8</v>
      </c>
      <c r="F1154" s="5">
        <f t="shared" si="105"/>
        <v>387.8</v>
      </c>
      <c r="G1154" s="5">
        <v>367.8</v>
      </c>
      <c r="H1154" s="5">
        <v>20</v>
      </c>
      <c r="I1154" s="5"/>
      <c r="J1154" s="3" t="s">
        <v>144</v>
      </c>
      <c r="K1154" s="3"/>
      <c r="L1154" s="10"/>
    </row>
    <row r="1155" spans="1:12" ht="12.75">
      <c r="A1155" s="8"/>
      <c r="B1155" s="8"/>
      <c r="C1155" s="8"/>
      <c r="D1155" s="4">
        <v>2013</v>
      </c>
      <c r="E1155" s="9">
        <v>387.8</v>
      </c>
      <c r="F1155" s="5">
        <f t="shared" si="105"/>
        <v>387.8</v>
      </c>
      <c r="G1155" s="9">
        <v>367.8</v>
      </c>
      <c r="H1155" s="9">
        <v>20</v>
      </c>
      <c r="I1155" s="9"/>
      <c r="J1155" s="3"/>
      <c r="K1155" s="3"/>
      <c r="L1155" s="10"/>
    </row>
    <row r="1156" spans="1:12" ht="12.75">
      <c r="A1156" s="8"/>
      <c r="B1156" s="8"/>
      <c r="C1156" s="8"/>
      <c r="D1156" s="4">
        <v>2014</v>
      </c>
      <c r="E1156" s="5"/>
      <c r="F1156" s="5">
        <f t="shared" si="105"/>
        <v>0</v>
      </c>
      <c r="G1156" s="5"/>
      <c r="H1156" s="5"/>
      <c r="I1156" s="5"/>
      <c r="J1156" s="3"/>
      <c r="K1156" s="3"/>
      <c r="L1156" s="10"/>
    </row>
    <row r="1157" spans="1:12" ht="12.75">
      <c r="A1157" s="8"/>
      <c r="B1157" s="8"/>
      <c r="C1157" s="8"/>
      <c r="D1157" s="4">
        <v>2015</v>
      </c>
      <c r="E1157" s="5"/>
      <c r="F1157" s="5">
        <f t="shared" si="105"/>
        <v>0</v>
      </c>
      <c r="G1157" s="5"/>
      <c r="H1157" s="5"/>
      <c r="I1157" s="5"/>
      <c r="J1157" s="3"/>
      <c r="K1157" s="3"/>
      <c r="L1157" s="10"/>
    </row>
    <row r="1158" spans="1:12" ht="12.75">
      <c r="A1158" s="8"/>
      <c r="B1158" s="8"/>
      <c r="C1158" s="8"/>
      <c r="D1158" s="4">
        <v>2016</v>
      </c>
      <c r="E1158" s="5"/>
      <c r="F1158" s="5">
        <f t="shared" si="105"/>
        <v>0</v>
      </c>
      <c r="G1158" s="5"/>
      <c r="H1158" s="5"/>
      <c r="I1158" s="5"/>
      <c r="J1158" s="3"/>
      <c r="K1158" s="3"/>
      <c r="L1158" s="10"/>
    </row>
    <row r="1159" spans="1:12" ht="12.75">
      <c r="A1159" s="8"/>
      <c r="B1159" s="8"/>
      <c r="C1159" s="8"/>
      <c r="D1159" s="4">
        <v>2017</v>
      </c>
      <c r="E1159" s="5"/>
      <c r="F1159" s="5">
        <f t="shared" si="105"/>
        <v>0</v>
      </c>
      <c r="G1159" s="5"/>
      <c r="H1159" s="5"/>
      <c r="I1159" s="5"/>
      <c r="J1159" s="3"/>
      <c r="K1159" s="3"/>
      <c r="L1159" s="10"/>
    </row>
    <row r="1160" spans="1:12" ht="15.75" customHeight="1">
      <c r="A1160" s="8">
        <v>13</v>
      </c>
      <c r="B1160" s="8" t="s">
        <v>233</v>
      </c>
      <c r="C1160" s="8" t="s">
        <v>96</v>
      </c>
      <c r="D1160" s="4" t="s">
        <v>394</v>
      </c>
      <c r="E1160" s="5">
        <v>387.8</v>
      </c>
      <c r="F1160" s="5">
        <f t="shared" si="105"/>
        <v>387.8</v>
      </c>
      <c r="G1160" s="5">
        <v>367.8</v>
      </c>
      <c r="H1160" s="5">
        <v>20</v>
      </c>
      <c r="I1160" s="5"/>
      <c r="J1160" s="3" t="s">
        <v>149</v>
      </c>
      <c r="K1160" s="3"/>
      <c r="L1160" s="10"/>
    </row>
    <row r="1161" spans="1:12" ht="12.75">
      <c r="A1161" s="8"/>
      <c r="B1161" s="8"/>
      <c r="C1161" s="8"/>
      <c r="D1161" s="4">
        <v>2013</v>
      </c>
      <c r="E1161" s="9">
        <v>387.8</v>
      </c>
      <c r="F1161" s="5">
        <f t="shared" si="105"/>
        <v>387.8</v>
      </c>
      <c r="G1161" s="9">
        <v>367.8</v>
      </c>
      <c r="H1161" s="9">
        <v>20</v>
      </c>
      <c r="I1161" s="9"/>
      <c r="J1161" s="3"/>
      <c r="K1161" s="3"/>
      <c r="L1161" s="10"/>
    </row>
    <row r="1162" spans="1:12" ht="12.75">
      <c r="A1162" s="8"/>
      <c r="B1162" s="8"/>
      <c r="C1162" s="8"/>
      <c r="D1162" s="4">
        <v>2014</v>
      </c>
      <c r="E1162" s="5"/>
      <c r="F1162" s="5">
        <f t="shared" si="105"/>
        <v>0</v>
      </c>
      <c r="G1162" s="5"/>
      <c r="H1162" s="5"/>
      <c r="I1162" s="5"/>
      <c r="J1162" s="3"/>
      <c r="K1162" s="3"/>
      <c r="L1162" s="10"/>
    </row>
    <row r="1163" spans="1:12" ht="12.75">
      <c r="A1163" s="8"/>
      <c r="B1163" s="8"/>
      <c r="C1163" s="8"/>
      <c r="D1163" s="4">
        <v>2015</v>
      </c>
      <c r="E1163" s="5"/>
      <c r="F1163" s="5">
        <f t="shared" si="105"/>
        <v>0</v>
      </c>
      <c r="G1163" s="5"/>
      <c r="H1163" s="5"/>
      <c r="I1163" s="5"/>
      <c r="J1163" s="3"/>
      <c r="K1163" s="3"/>
      <c r="L1163" s="10"/>
    </row>
    <row r="1164" spans="1:12" ht="12.75">
      <c r="A1164" s="8"/>
      <c r="B1164" s="8"/>
      <c r="C1164" s="8"/>
      <c r="D1164" s="4">
        <v>2016</v>
      </c>
      <c r="E1164" s="5"/>
      <c r="F1164" s="5">
        <f t="shared" si="105"/>
        <v>0</v>
      </c>
      <c r="G1164" s="5"/>
      <c r="H1164" s="5"/>
      <c r="I1164" s="5"/>
      <c r="J1164" s="3"/>
      <c r="K1164" s="3"/>
      <c r="L1164" s="10"/>
    </row>
    <row r="1165" spans="1:12" ht="12.75">
      <c r="A1165" s="8"/>
      <c r="B1165" s="8"/>
      <c r="C1165" s="8"/>
      <c r="D1165" s="4">
        <v>2017</v>
      </c>
      <c r="E1165" s="5"/>
      <c r="F1165" s="5">
        <f t="shared" si="105"/>
        <v>0</v>
      </c>
      <c r="G1165" s="5"/>
      <c r="H1165" s="5"/>
      <c r="I1165" s="5"/>
      <c r="J1165" s="3"/>
      <c r="K1165" s="3"/>
      <c r="L1165" s="10"/>
    </row>
    <row r="1166" spans="1:12" ht="15.75" customHeight="1">
      <c r="A1166" s="11">
        <v>14</v>
      </c>
      <c r="B1166" s="11" t="s">
        <v>170</v>
      </c>
      <c r="C1166" s="11" t="s">
        <v>5</v>
      </c>
      <c r="D1166" s="12" t="s">
        <v>394</v>
      </c>
      <c r="E1166" s="13">
        <v>387.8</v>
      </c>
      <c r="F1166" s="5">
        <f t="shared" si="105"/>
        <v>387.8</v>
      </c>
      <c r="G1166" s="13">
        <f>G1167+G1168+G1169+G1170+G1171</f>
        <v>367.8</v>
      </c>
      <c r="H1166" s="13">
        <v>20</v>
      </c>
      <c r="I1166" s="13"/>
      <c r="J1166" s="11" t="s">
        <v>163</v>
      </c>
      <c r="K1166" s="11"/>
      <c r="L1166" s="10"/>
    </row>
    <row r="1167" spans="1:12" ht="12.75">
      <c r="A1167" s="11"/>
      <c r="B1167" s="11"/>
      <c r="C1167" s="11"/>
      <c r="D1167" s="12">
        <v>2013</v>
      </c>
      <c r="E1167" s="14">
        <v>387.8</v>
      </c>
      <c r="F1167" s="5">
        <f t="shared" si="105"/>
        <v>387.8</v>
      </c>
      <c r="G1167" s="14">
        <v>367.8</v>
      </c>
      <c r="H1167" s="14">
        <v>20</v>
      </c>
      <c r="I1167" s="14"/>
      <c r="J1167" s="11"/>
      <c r="K1167" s="11"/>
      <c r="L1167" s="10"/>
    </row>
    <row r="1168" spans="1:12" ht="12.75">
      <c r="A1168" s="11"/>
      <c r="B1168" s="11"/>
      <c r="C1168" s="11"/>
      <c r="D1168" s="12">
        <v>2014</v>
      </c>
      <c r="E1168" s="14"/>
      <c r="F1168" s="5">
        <f t="shared" si="105"/>
        <v>0</v>
      </c>
      <c r="G1168" s="14"/>
      <c r="H1168" s="14"/>
      <c r="I1168" s="14"/>
      <c r="J1168" s="11"/>
      <c r="K1168" s="11"/>
      <c r="L1168" s="10"/>
    </row>
    <row r="1169" spans="1:12" ht="12.75">
      <c r="A1169" s="11"/>
      <c r="B1169" s="11"/>
      <c r="C1169" s="11"/>
      <c r="D1169" s="12">
        <v>2015</v>
      </c>
      <c r="E1169" s="14"/>
      <c r="F1169" s="5">
        <f t="shared" si="105"/>
        <v>0</v>
      </c>
      <c r="G1169" s="14"/>
      <c r="H1169" s="14"/>
      <c r="I1169" s="14"/>
      <c r="J1169" s="11"/>
      <c r="K1169" s="11"/>
      <c r="L1169" s="10"/>
    </row>
    <row r="1170" spans="1:12" ht="12.75">
      <c r="A1170" s="11"/>
      <c r="B1170" s="11"/>
      <c r="C1170" s="11"/>
      <c r="D1170" s="12">
        <v>2016</v>
      </c>
      <c r="E1170" s="14"/>
      <c r="F1170" s="5">
        <f t="shared" si="105"/>
        <v>0</v>
      </c>
      <c r="G1170" s="14"/>
      <c r="H1170" s="14"/>
      <c r="I1170" s="14"/>
      <c r="J1170" s="11"/>
      <c r="K1170" s="11"/>
      <c r="L1170" s="10"/>
    </row>
    <row r="1171" spans="1:12" ht="12.75">
      <c r="A1171" s="11"/>
      <c r="B1171" s="11"/>
      <c r="C1171" s="11"/>
      <c r="D1171" s="12">
        <v>2017</v>
      </c>
      <c r="E1171" s="14"/>
      <c r="F1171" s="5">
        <f t="shared" si="105"/>
        <v>0</v>
      </c>
      <c r="G1171" s="14"/>
      <c r="H1171" s="14"/>
      <c r="I1171" s="14"/>
      <c r="J1171" s="11"/>
      <c r="K1171" s="11"/>
      <c r="L1171" s="10"/>
    </row>
    <row r="1172" spans="1:12" ht="15.75" customHeight="1">
      <c r="A1172" s="11">
        <v>15</v>
      </c>
      <c r="B1172" s="11" t="s">
        <v>234</v>
      </c>
      <c r="C1172" s="11" t="s">
        <v>235</v>
      </c>
      <c r="D1172" s="12" t="s">
        <v>394</v>
      </c>
      <c r="E1172" s="13">
        <v>387.8</v>
      </c>
      <c r="F1172" s="5">
        <f t="shared" si="105"/>
        <v>387.8</v>
      </c>
      <c r="G1172" s="13">
        <v>367.8</v>
      </c>
      <c r="H1172" s="13">
        <v>20</v>
      </c>
      <c r="I1172" s="13"/>
      <c r="J1172" s="11" t="s">
        <v>164</v>
      </c>
      <c r="K1172" s="11"/>
      <c r="L1172" s="10"/>
    </row>
    <row r="1173" spans="1:12" ht="12.75">
      <c r="A1173" s="8"/>
      <c r="B1173" s="8"/>
      <c r="C1173" s="8"/>
      <c r="D1173" s="12">
        <v>2013</v>
      </c>
      <c r="E1173" s="14">
        <v>387.8</v>
      </c>
      <c r="F1173" s="5">
        <f t="shared" si="105"/>
        <v>387.8</v>
      </c>
      <c r="G1173" s="14">
        <v>367.8</v>
      </c>
      <c r="H1173" s="14">
        <v>20</v>
      </c>
      <c r="I1173" s="14"/>
      <c r="J1173" s="8"/>
      <c r="K1173" s="8"/>
      <c r="L1173" s="10"/>
    </row>
    <row r="1174" spans="1:12" ht="12.75">
      <c r="A1174" s="8"/>
      <c r="B1174" s="8"/>
      <c r="C1174" s="8"/>
      <c r="D1174" s="12">
        <v>2014</v>
      </c>
      <c r="E1174" s="14"/>
      <c r="F1174" s="5">
        <f t="shared" si="105"/>
        <v>0</v>
      </c>
      <c r="G1174" s="14"/>
      <c r="H1174" s="14"/>
      <c r="I1174" s="14"/>
      <c r="J1174" s="8"/>
      <c r="K1174" s="8"/>
      <c r="L1174" s="10"/>
    </row>
    <row r="1175" spans="1:12" ht="12.75">
      <c r="A1175" s="8"/>
      <c r="B1175" s="8"/>
      <c r="C1175" s="8"/>
      <c r="D1175" s="12">
        <v>2015</v>
      </c>
      <c r="E1175" s="14"/>
      <c r="F1175" s="5">
        <f t="shared" si="105"/>
        <v>0</v>
      </c>
      <c r="G1175" s="14"/>
      <c r="H1175" s="14"/>
      <c r="I1175" s="14"/>
      <c r="J1175" s="8"/>
      <c r="K1175" s="8"/>
      <c r="L1175" s="10"/>
    </row>
    <row r="1176" spans="1:12" ht="12.75">
      <c r="A1176" s="8"/>
      <c r="B1176" s="8"/>
      <c r="C1176" s="8"/>
      <c r="D1176" s="12">
        <v>2016</v>
      </c>
      <c r="E1176" s="14"/>
      <c r="F1176" s="5">
        <f t="shared" si="105"/>
        <v>0</v>
      </c>
      <c r="G1176" s="14"/>
      <c r="H1176" s="14"/>
      <c r="I1176" s="14"/>
      <c r="J1176" s="8"/>
      <c r="K1176" s="8"/>
      <c r="L1176" s="10"/>
    </row>
    <row r="1177" spans="1:12" ht="12.75">
      <c r="A1177" s="8"/>
      <c r="B1177" s="8"/>
      <c r="C1177" s="8"/>
      <c r="D1177" s="12">
        <v>2017</v>
      </c>
      <c r="E1177" s="14"/>
      <c r="F1177" s="5">
        <f t="shared" si="105"/>
        <v>0</v>
      </c>
      <c r="G1177" s="14"/>
      <c r="H1177" s="14"/>
      <c r="I1177" s="14"/>
      <c r="J1177" s="8"/>
      <c r="K1177" s="8"/>
      <c r="L1177" s="10"/>
    </row>
    <row r="1178" spans="1:12" ht="15.75" customHeight="1">
      <c r="A1178" s="11">
        <v>16</v>
      </c>
      <c r="B1178" s="11" t="s">
        <v>236</v>
      </c>
      <c r="C1178" s="11" t="s">
        <v>65</v>
      </c>
      <c r="D1178" s="12" t="s">
        <v>394</v>
      </c>
      <c r="E1178" s="13">
        <f>F1178</f>
        <v>3500</v>
      </c>
      <c r="F1178" s="5">
        <f t="shared" si="105"/>
        <v>3500</v>
      </c>
      <c r="G1178" s="13">
        <f>G1179+G1180+G1181+G1182+G1183</f>
        <v>0</v>
      </c>
      <c r="H1178" s="13">
        <f>H1179+H1180+H1181+H1182+H1183</f>
        <v>3500</v>
      </c>
      <c r="I1178" s="13"/>
      <c r="J1178" s="11" t="s">
        <v>143</v>
      </c>
      <c r="K1178" s="11"/>
      <c r="L1178" s="10"/>
    </row>
    <row r="1179" spans="1:12" ht="12.75">
      <c r="A1179" s="11"/>
      <c r="B1179" s="11"/>
      <c r="C1179" s="11"/>
      <c r="D1179" s="12">
        <v>2013</v>
      </c>
      <c r="E1179" s="14">
        <f aca="true" t="shared" si="106" ref="E1179:E1192">H1179+I1179+J1179</f>
        <v>500</v>
      </c>
      <c r="F1179" s="5">
        <f t="shared" si="105"/>
        <v>500</v>
      </c>
      <c r="G1179" s="14"/>
      <c r="H1179" s="14">
        <v>500</v>
      </c>
      <c r="I1179" s="14"/>
      <c r="J1179" s="11"/>
      <c r="K1179" s="11"/>
      <c r="L1179" s="10"/>
    </row>
    <row r="1180" spans="1:12" ht="12.75">
      <c r="A1180" s="11"/>
      <c r="B1180" s="11"/>
      <c r="C1180" s="11"/>
      <c r="D1180" s="12">
        <v>2014</v>
      </c>
      <c r="E1180" s="14">
        <f t="shared" si="106"/>
        <v>600</v>
      </c>
      <c r="F1180" s="5">
        <f t="shared" si="105"/>
        <v>600</v>
      </c>
      <c r="G1180" s="14"/>
      <c r="H1180" s="14">
        <v>600</v>
      </c>
      <c r="I1180" s="14"/>
      <c r="J1180" s="11"/>
      <c r="K1180" s="11"/>
      <c r="L1180" s="10"/>
    </row>
    <row r="1181" spans="1:12" ht="12.75">
      <c r="A1181" s="11"/>
      <c r="B1181" s="11"/>
      <c r="C1181" s="11"/>
      <c r="D1181" s="12">
        <v>2015</v>
      </c>
      <c r="E1181" s="14">
        <f t="shared" si="106"/>
        <v>700</v>
      </c>
      <c r="F1181" s="5">
        <f t="shared" si="105"/>
        <v>700</v>
      </c>
      <c r="G1181" s="14"/>
      <c r="H1181" s="14">
        <v>700</v>
      </c>
      <c r="I1181" s="14"/>
      <c r="J1181" s="11"/>
      <c r="K1181" s="11"/>
      <c r="L1181" s="10"/>
    </row>
    <row r="1182" spans="1:12" ht="12.75">
      <c r="A1182" s="11"/>
      <c r="B1182" s="11"/>
      <c r="C1182" s="11"/>
      <c r="D1182" s="12">
        <v>2016</v>
      </c>
      <c r="E1182" s="14">
        <f t="shared" si="106"/>
        <v>800</v>
      </c>
      <c r="F1182" s="5">
        <f t="shared" si="105"/>
        <v>800</v>
      </c>
      <c r="G1182" s="14"/>
      <c r="H1182" s="14">
        <v>800</v>
      </c>
      <c r="I1182" s="14"/>
      <c r="J1182" s="11"/>
      <c r="K1182" s="11"/>
      <c r="L1182" s="10"/>
    </row>
    <row r="1183" spans="1:12" ht="12.75">
      <c r="A1183" s="11"/>
      <c r="B1183" s="11"/>
      <c r="C1183" s="11"/>
      <c r="D1183" s="12">
        <v>2017</v>
      </c>
      <c r="E1183" s="14">
        <f t="shared" si="106"/>
        <v>900</v>
      </c>
      <c r="F1183" s="5">
        <f t="shared" si="105"/>
        <v>900</v>
      </c>
      <c r="G1183" s="14"/>
      <c r="H1183" s="14">
        <v>900</v>
      </c>
      <c r="I1183" s="14"/>
      <c r="J1183" s="11"/>
      <c r="K1183" s="11"/>
      <c r="L1183" s="10"/>
    </row>
    <row r="1184" spans="1:12" ht="15.75" customHeight="1">
      <c r="A1184" s="11">
        <v>17</v>
      </c>
      <c r="B1184" s="11" t="s">
        <v>237</v>
      </c>
      <c r="C1184" s="11" t="s">
        <v>83</v>
      </c>
      <c r="D1184" s="12" t="s">
        <v>394</v>
      </c>
      <c r="E1184" s="13">
        <f>F1184</f>
        <v>750</v>
      </c>
      <c r="F1184" s="5">
        <f t="shared" si="105"/>
        <v>750</v>
      </c>
      <c r="G1184" s="13">
        <f>G1185+G1186+G1187+G1188+G1189</f>
        <v>0</v>
      </c>
      <c r="H1184" s="13">
        <f>H1185+H1186+H1187+H1188+H1189</f>
        <v>750</v>
      </c>
      <c r="I1184" s="13"/>
      <c r="J1184" s="11" t="s">
        <v>145</v>
      </c>
      <c r="K1184" s="11"/>
      <c r="L1184" s="10"/>
    </row>
    <row r="1185" spans="1:12" ht="12.75">
      <c r="A1185" s="11"/>
      <c r="B1185" s="11"/>
      <c r="C1185" s="11"/>
      <c r="D1185" s="12">
        <v>2013</v>
      </c>
      <c r="E1185" s="14">
        <f t="shared" si="106"/>
        <v>200</v>
      </c>
      <c r="F1185" s="5">
        <f t="shared" si="105"/>
        <v>200</v>
      </c>
      <c r="G1185" s="14"/>
      <c r="H1185" s="14">
        <v>200</v>
      </c>
      <c r="I1185" s="14"/>
      <c r="J1185" s="11"/>
      <c r="K1185" s="11"/>
      <c r="L1185" s="10"/>
    </row>
    <row r="1186" spans="1:12" ht="12.75">
      <c r="A1186" s="11"/>
      <c r="B1186" s="11"/>
      <c r="C1186" s="11"/>
      <c r="D1186" s="12">
        <v>2014</v>
      </c>
      <c r="E1186" s="14">
        <f t="shared" si="106"/>
        <v>200</v>
      </c>
      <c r="F1186" s="5">
        <f t="shared" si="105"/>
        <v>200</v>
      </c>
      <c r="G1186" s="14"/>
      <c r="H1186" s="14">
        <v>200</v>
      </c>
      <c r="I1186" s="14"/>
      <c r="J1186" s="11"/>
      <c r="K1186" s="11"/>
      <c r="L1186" s="10"/>
    </row>
    <row r="1187" spans="1:12" ht="12.75">
      <c r="A1187" s="11"/>
      <c r="B1187" s="11"/>
      <c r="C1187" s="11"/>
      <c r="D1187" s="12">
        <v>2015</v>
      </c>
      <c r="E1187" s="14">
        <f t="shared" si="106"/>
        <v>150</v>
      </c>
      <c r="F1187" s="5">
        <f t="shared" si="105"/>
        <v>150</v>
      </c>
      <c r="G1187" s="14"/>
      <c r="H1187" s="14">
        <v>150</v>
      </c>
      <c r="I1187" s="14"/>
      <c r="J1187" s="11"/>
      <c r="K1187" s="11"/>
      <c r="L1187" s="10"/>
    </row>
    <row r="1188" spans="1:12" ht="12.75">
      <c r="A1188" s="11"/>
      <c r="B1188" s="11"/>
      <c r="C1188" s="11"/>
      <c r="D1188" s="12">
        <v>2016</v>
      </c>
      <c r="E1188" s="14">
        <f t="shared" si="106"/>
        <v>100</v>
      </c>
      <c r="F1188" s="5">
        <f t="shared" si="105"/>
        <v>100</v>
      </c>
      <c r="G1188" s="14"/>
      <c r="H1188" s="14">
        <v>100</v>
      </c>
      <c r="I1188" s="14"/>
      <c r="J1188" s="11"/>
      <c r="K1188" s="11"/>
      <c r="L1188" s="10"/>
    </row>
    <row r="1189" spans="1:12" ht="12.75">
      <c r="A1189" s="11"/>
      <c r="B1189" s="11"/>
      <c r="C1189" s="11"/>
      <c r="D1189" s="12">
        <v>2017</v>
      </c>
      <c r="E1189" s="14">
        <f t="shared" si="106"/>
        <v>100</v>
      </c>
      <c r="F1189" s="5">
        <f t="shared" si="105"/>
        <v>100</v>
      </c>
      <c r="G1189" s="14"/>
      <c r="H1189" s="14">
        <v>100</v>
      </c>
      <c r="I1189" s="14"/>
      <c r="J1189" s="11"/>
      <c r="K1189" s="11"/>
      <c r="L1189" s="10"/>
    </row>
    <row r="1190" spans="1:12" ht="15.75" customHeight="1">
      <c r="A1190" s="11">
        <v>18</v>
      </c>
      <c r="B1190" s="11" t="s">
        <v>238</v>
      </c>
      <c r="C1190" s="11" t="s">
        <v>434</v>
      </c>
      <c r="D1190" s="12" t="s">
        <v>394</v>
      </c>
      <c r="E1190" s="13">
        <f>F1190</f>
        <v>400</v>
      </c>
      <c r="F1190" s="5">
        <f t="shared" si="105"/>
        <v>400</v>
      </c>
      <c r="G1190" s="13">
        <f>G1191+G1192+G1193+G1194+G1195</f>
        <v>0</v>
      </c>
      <c r="H1190" s="13">
        <f>H1191+H1192+H1193+H1194+H1195</f>
        <v>400</v>
      </c>
      <c r="I1190" s="13"/>
      <c r="J1190" s="11" t="s">
        <v>148</v>
      </c>
      <c r="K1190" s="11"/>
      <c r="L1190" s="10"/>
    </row>
    <row r="1191" spans="1:12" ht="12.75">
      <c r="A1191" s="11"/>
      <c r="B1191" s="11"/>
      <c r="C1191" s="11"/>
      <c r="D1191" s="12">
        <v>2013</v>
      </c>
      <c r="E1191" s="14">
        <f t="shared" si="106"/>
        <v>100</v>
      </c>
      <c r="F1191" s="5">
        <f t="shared" si="105"/>
        <v>100</v>
      </c>
      <c r="G1191" s="14">
        <v>0</v>
      </c>
      <c r="H1191" s="14">
        <v>100</v>
      </c>
      <c r="I1191" s="14"/>
      <c r="J1191" s="11"/>
      <c r="K1191" s="11"/>
      <c r="L1191" s="10"/>
    </row>
    <row r="1192" spans="1:12" ht="12.75">
      <c r="A1192" s="11"/>
      <c r="B1192" s="11"/>
      <c r="C1192" s="11"/>
      <c r="D1192" s="12">
        <v>2014</v>
      </c>
      <c r="E1192" s="14">
        <f t="shared" si="106"/>
        <v>300</v>
      </c>
      <c r="F1192" s="5">
        <f t="shared" si="105"/>
        <v>300</v>
      </c>
      <c r="G1192" s="14">
        <v>0</v>
      </c>
      <c r="H1192" s="14">
        <v>300</v>
      </c>
      <c r="I1192" s="14"/>
      <c r="J1192" s="11"/>
      <c r="K1192" s="11"/>
      <c r="L1192" s="10"/>
    </row>
    <row r="1193" spans="1:12" ht="12.75">
      <c r="A1193" s="11"/>
      <c r="B1193" s="11"/>
      <c r="C1193" s="11"/>
      <c r="D1193" s="12">
        <v>2015</v>
      </c>
      <c r="E1193" s="14"/>
      <c r="F1193" s="5">
        <f t="shared" si="105"/>
        <v>0</v>
      </c>
      <c r="G1193" s="14"/>
      <c r="H1193" s="14"/>
      <c r="I1193" s="14"/>
      <c r="J1193" s="11"/>
      <c r="K1193" s="11"/>
      <c r="L1193" s="10"/>
    </row>
    <row r="1194" spans="1:12" ht="12.75">
      <c r="A1194" s="11"/>
      <c r="B1194" s="11"/>
      <c r="C1194" s="11"/>
      <c r="D1194" s="12">
        <v>2016</v>
      </c>
      <c r="E1194" s="14"/>
      <c r="F1194" s="5">
        <f t="shared" si="105"/>
        <v>0</v>
      </c>
      <c r="G1194" s="14"/>
      <c r="H1194" s="14"/>
      <c r="I1194" s="14"/>
      <c r="J1194" s="11"/>
      <c r="K1194" s="11"/>
      <c r="L1194" s="10"/>
    </row>
    <row r="1195" spans="1:12" ht="12.75">
      <c r="A1195" s="11"/>
      <c r="B1195" s="11"/>
      <c r="C1195" s="11"/>
      <c r="D1195" s="12">
        <v>2017</v>
      </c>
      <c r="E1195" s="14"/>
      <c r="F1195" s="5">
        <f t="shared" si="105"/>
        <v>0</v>
      </c>
      <c r="G1195" s="14"/>
      <c r="H1195" s="14"/>
      <c r="I1195" s="14"/>
      <c r="J1195" s="11"/>
      <c r="K1195" s="11"/>
      <c r="L1195" s="10"/>
    </row>
    <row r="1196" spans="1:12" ht="15.75" customHeight="1">
      <c r="A1196" s="11">
        <v>19</v>
      </c>
      <c r="B1196" s="11" t="s">
        <v>239</v>
      </c>
      <c r="C1196" s="11" t="s">
        <v>109</v>
      </c>
      <c r="D1196" s="12" t="s">
        <v>394</v>
      </c>
      <c r="E1196" s="13">
        <f>F1196</f>
        <v>300</v>
      </c>
      <c r="F1196" s="5">
        <f t="shared" si="105"/>
        <v>300</v>
      </c>
      <c r="G1196" s="13">
        <f>G1197+G1198+G1199+G1200+G1201</f>
        <v>0</v>
      </c>
      <c r="H1196" s="13">
        <f>H1197+H1198+H1199+H1200+H1201</f>
        <v>300</v>
      </c>
      <c r="I1196" s="13"/>
      <c r="J1196" s="11" t="s">
        <v>476</v>
      </c>
      <c r="K1196" s="11"/>
      <c r="L1196" s="10"/>
    </row>
    <row r="1197" spans="1:12" ht="12.75">
      <c r="A1197" s="11"/>
      <c r="B1197" s="11"/>
      <c r="C1197" s="11"/>
      <c r="D1197" s="12">
        <v>2013</v>
      </c>
      <c r="E1197" s="14">
        <f>H1197+I1197+J1197</f>
        <v>300</v>
      </c>
      <c r="F1197" s="5">
        <f t="shared" si="105"/>
        <v>300</v>
      </c>
      <c r="G1197" s="14">
        <v>0</v>
      </c>
      <c r="H1197" s="14">
        <v>300</v>
      </c>
      <c r="I1197" s="14"/>
      <c r="J1197" s="11"/>
      <c r="K1197" s="11"/>
      <c r="L1197" s="10"/>
    </row>
    <row r="1198" spans="1:12" ht="12.75">
      <c r="A1198" s="11"/>
      <c r="B1198" s="11"/>
      <c r="C1198" s="11"/>
      <c r="D1198" s="12">
        <v>2014</v>
      </c>
      <c r="E1198" s="14"/>
      <c r="F1198" s="5">
        <f t="shared" si="105"/>
        <v>0</v>
      </c>
      <c r="G1198" s="14"/>
      <c r="H1198" s="14"/>
      <c r="I1198" s="14"/>
      <c r="J1198" s="11"/>
      <c r="K1198" s="11"/>
      <c r="L1198" s="10"/>
    </row>
    <row r="1199" spans="1:12" ht="12.75">
      <c r="A1199" s="11"/>
      <c r="B1199" s="11"/>
      <c r="C1199" s="11"/>
      <c r="D1199" s="12">
        <v>2015</v>
      </c>
      <c r="E1199" s="14"/>
      <c r="F1199" s="5">
        <f t="shared" si="105"/>
        <v>0</v>
      </c>
      <c r="G1199" s="14"/>
      <c r="H1199" s="14"/>
      <c r="I1199" s="14"/>
      <c r="J1199" s="11"/>
      <c r="K1199" s="11"/>
      <c r="L1199" s="10"/>
    </row>
    <row r="1200" spans="1:12" ht="12.75">
      <c r="A1200" s="11"/>
      <c r="B1200" s="11"/>
      <c r="C1200" s="11"/>
      <c r="D1200" s="12">
        <v>2016</v>
      </c>
      <c r="E1200" s="14"/>
      <c r="F1200" s="5">
        <f t="shared" si="105"/>
        <v>0</v>
      </c>
      <c r="G1200" s="14"/>
      <c r="H1200" s="14"/>
      <c r="I1200" s="14"/>
      <c r="J1200" s="11"/>
      <c r="K1200" s="11"/>
      <c r="L1200" s="10"/>
    </row>
    <row r="1201" spans="1:12" ht="12.75">
      <c r="A1201" s="11"/>
      <c r="B1201" s="11"/>
      <c r="C1201" s="11"/>
      <c r="D1201" s="12">
        <v>2017</v>
      </c>
      <c r="E1201" s="14"/>
      <c r="F1201" s="5">
        <f t="shared" si="105"/>
        <v>0</v>
      </c>
      <c r="G1201" s="14"/>
      <c r="H1201" s="14"/>
      <c r="I1201" s="14"/>
      <c r="J1201" s="11"/>
      <c r="K1201" s="11"/>
      <c r="L1201" s="10"/>
    </row>
    <row r="1202" spans="1:12" ht="15.75" customHeight="1">
      <c r="A1202" s="11">
        <v>20</v>
      </c>
      <c r="B1202" s="11" t="s">
        <v>240</v>
      </c>
      <c r="C1202" s="11" t="s">
        <v>5</v>
      </c>
      <c r="D1202" s="12" t="s">
        <v>394</v>
      </c>
      <c r="E1202" s="13">
        <f>F1202</f>
        <v>135</v>
      </c>
      <c r="F1202" s="5">
        <f t="shared" si="105"/>
        <v>135</v>
      </c>
      <c r="G1202" s="13">
        <v>0</v>
      </c>
      <c r="H1202" s="13">
        <v>135</v>
      </c>
      <c r="I1202" s="13"/>
      <c r="J1202" s="11" t="s">
        <v>163</v>
      </c>
      <c r="K1202" s="11"/>
      <c r="L1202" s="10"/>
    </row>
    <row r="1203" spans="1:12" ht="12.75">
      <c r="A1203" s="11"/>
      <c r="B1203" s="11"/>
      <c r="C1203" s="11"/>
      <c r="D1203" s="12">
        <v>2013</v>
      </c>
      <c r="E1203" s="14"/>
      <c r="F1203" s="5">
        <f t="shared" si="105"/>
        <v>0</v>
      </c>
      <c r="G1203" s="14"/>
      <c r="H1203" s="14"/>
      <c r="I1203" s="14"/>
      <c r="J1203" s="11"/>
      <c r="K1203" s="11"/>
      <c r="L1203" s="10"/>
    </row>
    <row r="1204" spans="1:12" ht="12.75">
      <c r="A1204" s="11"/>
      <c r="B1204" s="11"/>
      <c r="C1204" s="11"/>
      <c r="D1204" s="12">
        <v>2014</v>
      </c>
      <c r="E1204" s="14">
        <f>H1204+I1204+J1204</f>
        <v>135</v>
      </c>
      <c r="F1204" s="5">
        <f t="shared" si="105"/>
        <v>135</v>
      </c>
      <c r="G1204" s="14">
        <v>0</v>
      </c>
      <c r="H1204" s="14">
        <v>135</v>
      </c>
      <c r="I1204" s="14"/>
      <c r="J1204" s="11"/>
      <c r="K1204" s="11"/>
      <c r="L1204" s="10"/>
    </row>
    <row r="1205" spans="1:12" ht="12.75">
      <c r="A1205" s="11"/>
      <c r="B1205" s="11"/>
      <c r="C1205" s="11"/>
      <c r="D1205" s="12">
        <v>2015</v>
      </c>
      <c r="E1205" s="14"/>
      <c r="F1205" s="5">
        <f t="shared" si="105"/>
        <v>0</v>
      </c>
      <c r="G1205" s="14"/>
      <c r="H1205" s="14"/>
      <c r="I1205" s="14"/>
      <c r="J1205" s="11"/>
      <c r="K1205" s="11"/>
      <c r="L1205" s="10"/>
    </row>
    <row r="1206" spans="1:12" ht="12.75">
      <c r="A1206" s="11"/>
      <c r="B1206" s="11"/>
      <c r="C1206" s="11"/>
      <c r="D1206" s="12">
        <v>2016</v>
      </c>
      <c r="E1206" s="14"/>
      <c r="F1206" s="5">
        <f t="shared" si="105"/>
        <v>0</v>
      </c>
      <c r="G1206" s="14"/>
      <c r="H1206" s="14"/>
      <c r="I1206" s="14"/>
      <c r="J1206" s="11"/>
      <c r="K1206" s="11"/>
      <c r="L1206" s="10"/>
    </row>
    <row r="1207" spans="1:12" ht="12.75">
      <c r="A1207" s="11"/>
      <c r="B1207" s="11"/>
      <c r="C1207" s="11"/>
      <c r="D1207" s="12">
        <v>2017</v>
      </c>
      <c r="E1207" s="14"/>
      <c r="F1207" s="5">
        <f t="shared" si="105"/>
        <v>0</v>
      </c>
      <c r="G1207" s="14"/>
      <c r="H1207" s="14"/>
      <c r="I1207" s="14"/>
      <c r="J1207" s="11"/>
      <c r="K1207" s="11"/>
      <c r="L1207" s="10"/>
    </row>
    <row r="1208" spans="1:12" ht="12.75" customHeight="1">
      <c r="A1208" s="11">
        <v>21</v>
      </c>
      <c r="B1208" s="11" t="s">
        <v>241</v>
      </c>
      <c r="C1208" s="11" t="s">
        <v>109</v>
      </c>
      <c r="D1208" s="12" t="s">
        <v>394</v>
      </c>
      <c r="E1208" s="13">
        <v>988</v>
      </c>
      <c r="F1208" s="5">
        <f t="shared" si="105"/>
        <v>988</v>
      </c>
      <c r="G1208" s="13">
        <v>938</v>
      </c>
      <c r="H1208" s="13">
        <v>50</v>
      </c>
      <c r="I1208" s="13"/>
      <c r="J1208" s="11" t="s">
        <v>476</v>
      </c>
      <c r="K1208" s="11"/>
      <c r="L1208" s="10"/>
    </row>
    <row r="1209" spans="1:12" ht="12.75">
      <c r="A1209" s="11"/>
      <c r="B1209" s="11"/>
      <c r="C1209" s="11"/>
      <c r="D1209" s="12">
        <v>2013</v>
      </c>
      <c r="E1209" s="14">
        <v>988</v>
      </c>
      <c r="F1209" s="5">
        <f t="shared" si="105"/>
        <v>988</v>
      </c>
      <c r="G1209" s="14">
        <v>938</v>
      </c>
      <c r="H1209" s="14">
        <v>50</v>
      </c>
      <c r="I1209" s="14"/>
      <c r="J1209" s="11"/>
      <c r="K1209" s="11"/>
      <c r="L1209" s="10"/>
    </row>
    <row r="1210" spans="1:12" ht="12.75">
      <c r="A1210" s="11"/>
      <c r="B1210" s="11"/>
      <c r="C1210" s="11"/>
      <c r="D1210" s="12">
        <v>2014</v>
      </c>
      <c r="E1210" s="14"/>
      <c r="F1210" s="5">
        <f t="shared" si="105"/>
        <v>0</v>
      </c>
      <c r="G1210" s="14"/>
      <c r="H1210" s="14"/>
      <c r="I1210" s="14"/>
      <c r="J1210" s="11"/>
      <c r="K1210" s="11"/>
      <c r="L1210" s="10"/>
    </row>
    <row r="1211" spans="1:12" ht="12.75">
      <c r="A1211" s="11"/>
      <c r="B1211" s="11"/>
      <c r="C1211" s="11"/>
      <c r="D1211" s="12">
        <v>2015</v>
      </c>
      <c r="E1211" s="14"/>
      <c r="F1211" s="5">
        <f aca="true" t="shared" si="107" ref="F1211:F1262">G1211+H1211</f>
        <v>0</v>
      </c>
      <c r="G1211" s="14"/>
      <c r="H1211" s="14"/>
      <c r="I1211" s="14"/>
      <c r="J1211" s="11"/>
      <c r="K1211" s="11"/>
      <c r="L1211" s="10"/>
    </row>
    <row r="1212" spans="1:12" ht="12.75">
      <c r="A1212" s="11"/>
      <c r="B1212" s="11"/>
      <c r="C1212" s="11"/>
      <c r="D1212" s="12">
        <v>2016</v>
      </c>
      <c r="E1212" s="14"/>
      <c r="F1212" s="5">
        <f t="shared" si="107"/>
        <v>0</v>
      </c>
      <c r="G1212" s="14"/>
      <c r="H1212" s="14"/>
      <c r="I1212" s="14"/>
      <c r="J1212" s="11"/>
      <c r="K1212" s="11"/>
      <c r="L1212" s="10"/>
    </row>
    <row r="1213" spans="1:12" ht="12.75">
      <c r="A1213" s="11"/>
      <c r="B1213" s="11"/>
      <c r="C1213" s="11"/>
      <c r="D1213" s="12">
        <v>2017</v>
      </c>
      <c r="E1213" s="14"/>
      <c r="F1213" s="5">
        <f t="shared" si="107"/>
        <v>0</v>
      </c>
      <c r="G1213" s="14"/>
      <c r="H1213" s="14"/>
      <c r="I1213" s="14"/>
      <c r="J1213" s="11"/>
      <c r="K1213" s="11"/>
      <c r="L1213" s="10"/>
    </row>
    <row r="1214" spans="1:12" ht="12.75" customHeight="1">
      <c r="A1214" s="11">
        <v>22</v>
      </c>
      <c r="B1214" s="11" t="s">
        <v>242</v>
      </c>
      <c r="C1214" s="11" t="s">
        <v>109</v>
      </c>
      <c r="D1214" s="12" t="s">
        <v>394</v>
      </c>
      <c r="E1214" s="13">
        <v>594</v>
      </c>
      <c r="F1214" s="5">
        <f t="shared" si="107"/>
        <v>594</v>
      </c>
      <c r="G1214" s="13">
        <v>564</v>
      </c>
      <c r="H1214" s="13">
        <v>30</v>
      </c>
      <c r="I1214" s="13"/>
      <c r="J1214" s="11" t="s">
        <v>476</v>
      </c>
      <c r="K1214" s="11"/>
      <c r="L1214" s="10"/>
    </row>
    <row r="1215" spans="1:12" ht="12.75">
      <c r="A1215" s="11"/>
      <c r="B1215" s="11"/>
      <c r="C1215" s="11"/>
      <c r="D1215" s="12">
        <v>2013</v>
      </c>
      <c r="E1215" s="14">
        <v>594</v>
      </c>
      <c r="F1215" s="5">
        <f t="shared" si="107"/>
        <v>594</v>
      </c>
      <c r="G1215" s="14">
        <v>564</v>
      </c>
      <c r="H1215" s="14">
        <v>30</v>
      </c>
      <c r="I1215" s="14"/>
      <c r="J1215" s="11"/>
      <c r="K1215" s="11"/>
      <c r="L1215" s="10"/>
    </row>
    <row r="1216" spans="1:12" ht="12.75">
      <c r="A1216" s="11"/>
      <c r="B1216" s="11"/>
      <c r="C1216" s="11"/>
      <c r="D1216" s="12">
        <v>2014</v>
      </c>
      <c r="E1216" s="14"/>
      <c r="F1216" s="5">
        <f t="shared" si="107"/>
        <v>0</v>
      </c>
      <c r="G1216" s="14"/>
      <c r="H1216" s="14"/>
      <c r="I1216" s="14"/>
      <c r="J1216" s="11"/>
      <c r="K1216" s="11"/>
      <c r="L1216" s="10"/>
    </row>
    <row r="1217" spans="1:12" ht="12.75">
      <c r="A1217" s="11"/>
      <c r="B1217" s="11"/>
      <c r="C1217" s="11"/>
      <c r="D1217" s="12">
        <v>2015</v>
      </c>
      <c r="E1217" s="14"/>
      <c r="F1217" s="5">
        <f t="shared" si="107"/>
        <v>0</v>
      </c>
      <c r="G1217" s="14"/>
      <c r="H1217" s="14"/>
      <c r="I1217" s="14"/>
      <c r="J1217" s="11"/>
      <c r="K1217" s="11"/>
      <c r="L1217" s="10"/>
    </row>
    <row r="1218" spans="1:12" ht="12.75">
      <c r="A1218" s="11"/>
      <c r="B1218" s="11"/>
      <c r="C1218" s="11"/>
      <c r="D1218" s="12">
        <v>2016</v>
      </c>
      <c r="E1218" s="14"/>
      <c r="F1218" s="5">
        <f t="shared" si="107"/>
        <v>0</v>
      </c>
      <c r="G1218" s="14"/>
      <c r="H1218" s="14"/>
      <c r="I1218" s="14"/>
      <c r="J1218" s="11"/>
      <c r="K1218" s="11"/>
      <c r="L1218" s="10"/>
    </row>
    <row r="1219" spans="1:12" ht="12.75">
      <c r="A1219" s="11"/>
      <c r="B1219" s="11"/>
      <c r="C1219" s="11"/>
      <c r="D1219" s="12">
        <v>2017</v>
      </c>
      <c r="E1219" s="14"/>
      <c r="F1219" s="5">
        <f t="shared" si="107"/>
        <v>0</v>
      </c>
      <c r="G1219" s="14"/>
      <c r="H1219" s="14"/>
      <c r="I1219" s="14"/>
      <c r="J1219" s="11"/>
      <c r="K1219" s="11"/>
      <c r="L1219" s="10"/>
    </row>
    <row r="1220" spans="1:12" ht="12.75" customHeight="1">
      <c r="A1220" s="11">
        <v>23</v>
      </c>
      <c r="B1220" s="11" t="s">
        <v>110</v>
      </c>
      <c r="C1220" s="11" t="s">
        <v>109</v>
      </c>
      <c r="D1220" s="12" t="s">
        <v>394</v>
      </c>
      <c r="E1220" s="13">
        <v>1731</v>
      </c>
      <c r="F1220" s="5">
        <f t="shared" si="107"/>
        <v>1731</v>
      </c>
      <c r="G1220" s="13">
        <v>1644</v>
      </c>
      <c r="H1220" s="13">
        <v>87</v>
      </c>
      <c r="I1220" s="13"/>
      <c r="J1220" s="11" t="s">
        <v>476</v>
      </c>
      <c r="K1220" s="11"/>
      <c r="L1220" s="10"/>
    </row>
    <row r="1221" spans="1:12" ht="12.75">
      <c r="A1221" s="11"/>
      <c r="B1221" s="11"/>
      <c r="C1221" s="11"/>
      <c r="D1221" s="12">
        <v>2013</v>
      </c>
      <c r="E1221" s="14">
        <v>53</v>
      </c>
      <c r="F1221" s="5">
        <f t="shared" si="107"/>
        <v>53</v>
      </c>
      <c r="G1221" s="14">
        <v>50</v>
      </c>
      <c r="H1221" s="14">
        <v>3</v>
      </c>
      <c r="I1221" s="14"/>
      <c r="J1221" s="11"/>
      <c r="K1221" s="11"/>
      <c r="L1221" s="10"/>
    </row>
    <row r="1222" spans="1:12" ht="12.75">
      <c r="A1222" s="11"/>
      <c r="B1222" s="11"/>
      <c r="C1222" s="11"/>
      <c r="D1222" s="12">
        <v>2014</v>
      </c>
      <c r="E1222" s="14">
        <f>H1222+I1222+J1222</f>
        <v>84</v>
      </c>
      <c r="F1222" s="5">
        <f t="shared" si="107"/>
        <v>1678</v>
      </c>
      <c r="G1222" s="14">
        <v>1594</v>
      </c>
      <c r="H1222" s="14">
        <v>84</v>
      </c>
      <c r="I1222" s="14"/>
      <c r="J1222" s="11"/>
      <c r="K1222" s="11"/>
      <c r="L1222" s="10"/>
    </row>
    <row r="1223" spans="1:12" ht="12.75">
      <c r="A1223" s="11"/>
      <c r="B1223" s="11"/>
      <c r="C1223" s="11"/>
      <c r="D1223" s="12">
        <v>2015</v>
      </c>
      <c r="E1223" s="14"/>
      <c r="F1223" s="5">
        <f t="shared" si="107"/>
        <v>0</v>
      </c>
      <c r="G1223" s="14"/>
      <c r="H1223" s="14"/>
      <c r="I1223" s="14"/>
      <c r="J1223" s="11"/>
      <c r="K1223" s="11"/>
      <c r="L1223" s="10"/>
    </row>
    <row r="1224" spans="1:12" ht="12.75">
      <c r="A1224" s="11"/>
      <c r="B1224" s="11"/>
      <c r="C1224" s="11"/>
      <c r="D1224" s="12">
        <v>2016</v>
      </c>
      <c r="E1224" s="14"/>
      <c r="F1224" s="5">
        <f t="shared" si="107"/>
        <v>0</v>
      </c>
      <c r="G1224" s="14"/>
      <c r="H1224" s="14"/>
      <c r="I1224" s="14"/>
      <c r="J1224" s="11"/>
      <c r="K1224" s="11"/>
      <c r="L1224" s="10"/>
    </row>
    <row r="1225" spans="1:12" ht="12.75">
      <c r="A1225" s="11"/>
      <c r="B1225" s="11"/>
      <c r="C1225" s="11"/>
      <c r="D1225" s="12">
        <v>2017</v>
      </c>
      <c r="E1225" s="14"/>
      <c r="F1225" s="5">
        <f t="shared" si="107"/>
        <v>0</v>
      </c>
      <c r="G1225" s="14"/>
      <c r="H1225" s="14"/>
      <c r="I1225" s="14"/>
      <c r="J1225" s="11"/>
      <c r="K1225" s="11"/>
      <c r="L1225" s="10"/>
    </row>
    <row r="1226" spans="1:12" s="78" customFormat="1" ht="12.75">
      <c r="A1226" s="15"/>
      <c r="B1226" s="15"/>
      <c r="C1226" s="15"/>
      <c r="D1226" s="16"/>
      <c r="E1226" s="15"/>
      <c r="F1226" s="5">
        <f t="shared" si="107"/>
        <v>0</v>
      </c>
      <c r="G1226" s="15"/>
      <c r="H1226" s="15"/>
      <c r="I1226" s="15"/>
      <c r="J1226" s="15"/>
      <c r="K1226" s="15"/>
      <c r="L1226" s="17"/>
    </row>
    <row r="1227" spans="1:12" ht="12.75" customHeight="1">
      <c r="A1227" s="11">
        <v>24</v>
      </c>
      <c r="B1227" s="11" t="s">
        <v>243</v>
      </c>
      <c r="C1227" s="11" t="s">
        <v>109</v>
      </c>
      <c r="D1227" s="12" t="s">
        <v>394</v>
      </c>
      <c r="E1227" s="13">
        <v>1800</v>
      </c>
      <c r="F1227" s="5">
        <f t="shared" si="107"/>
        <v>1800</v>
      </c>
      <c r="G1227" s="13">
        <v>0</v>
      </c>
      <c r="H1227" s="13">
        <v>1800</v>
      </c>
      <c r="I1227" s="13"/>
      <c r="J1227" s="11" t="s">
        <v>476</v>
      </c>
      <c r="K1227" s="11"/>
      <c r="L1227" s="10"/>
    </row>
    <row r="1228" spans="1:12" ht="12.75">
      <c r="A1228" s="11"/>
      <c r="B1228" s="11"/>
      <c r="C1228" s="11"/>
      <c r="D1228" s="12">
        <v>2013</v>
      </c>
      <c r="E1228" s="14"/>
      <c r="F1228" s="5">
        <f t="shared" si="107"/>
        <v>0</v>
      </c>
      <c r="G1228" s="14"/>
      <c r="H1228" s="14"/>
      <c r="I1228" s="14"/>
      <c r="J1228" s="11"/>
      <c r="K1228" s="11"/>
      <c r="L1228" s="10"/>
    </row>
    <row r="1229" spans="1:12" ht="12.75">
      <c r="A1229" s="11"/>
      <c r="B1229" s="11"/>
      <c r="C1229" s="11"/>
      <c r="D1229" s="12">
        <v>2014</v>
      </c>
      <c r="E1229" s="14">
        <v>1800</v>
      </c>
      <c r="F1229" s="5">
        <f t="shared" si="107"/>
        <v>1800</v>
      </c>
      <c r="G1229" s="14">
        <v>0</v>
      </c>
      <c r="H1229" s="14">
        <v>1800</v>
      </c>
      <c r="I1229" s="14"/>
      <c r="J1229" s="11"/>
      <c r="K1229" s="11"/>
      <c r="L1229" s="10"/>
    </row>
    <row r="1230" spans="1:12" ht="12.75">
      <c r="A1230" s="11"/>
      <c r="B1230" s="11"/>
      <c r="C1230" s="11"/>
      <c r="D1230" s="12">
        <v>2015</v>
      </c>
      <c r="E1230" s="14"/>
      <c r="F1230" s="5">
        <f t="shared" si="107"/>
        <v>0</v>
      </c>
      <c r="G1230" s="14"/>
      <c r="H1230" s="14"/>
      <c r="I1230" s="14"/>
      <c r="J1230" s="11"/>
      <c r="K1230" s="11"/>
      <c r="L1230" s="10"/>
    </row>
    <row r="1231" spans="1:12" ht="12.75">
      <c r="A1231" s="11"/>
      <c r="B1231" s="11"/>
      <c r="C1231" s="11"/>
      <c r="D1231" s="12">
        <v>2016</v>
      </c>
      <c r="E1231" s="14"/>
      <c r="F1231" s="5">
        <f t="shared" si="107"/>
        <v>0</v>
      </c>
      <c r="G1231" s="14"/>
      <c r="H1231" s="14"/>
      <c r="I1231" s="14"/>
      <c r="J1231" s="11"/>
      <c r="K1231" s="11"/>
      <c r="L1231" s="10"/>
    </row>
    <row r="1232" spans="1:12" ht="12.75">
      <c r="A1232" s="11"/>
      <c r="B1232" s="11"/>
      <c r="C1232" s="11"/>
      <c r="D1232" s="12">
        <v>2017</v>
      </c>
      <c r="E1232" s="14"/>
      <c r="F1232" s="5">
        <f t="shared" si="107"/>
        <v>0</v>
      </c>
      <c r="G1232" s="14"/>
      <c r="H1232" s="14"/>
      <c r="I1232" s="14"/>
      <c r="J1232" s="11"/>
      <c r="K1232" s="11"/>
      <c r="L1232" s="10"/>
    </row>
    <row r="1233" spans="1:12" ht="12.75" customHeight="1">
      <c r="A1233" s="11">
        <v>25</v>
      </c>
      <c r="B1233" s="11" t="s">
        <v>244</v>
      </c>
      <c r="C1233" s="11" t="s">
        <v>109</v>
      </c>
      <c r="D1233" s="12" t="s">
        <v>394</v>
      </c>
      <c r="E1233" s="13">
        <v>1400</v>
      </c>
      <c r="F1233" s="5">
        <f t="shared" si="107"/>
        <v>1400</v>
      </c>
      <c r="G1233" s="13">
        <v>0</v>
      </c>
      <c r="H1233" s="13">
        <v>1400</v>
      </c>
      <c r="I1233" s="13"/>
      <c r="J1233" s="11" t="s">
        <v>476</v>
      </c>
      <c r="K1233" s="11"/>
      <c r="L1233" s="10"/>
    </row>
    <row r="1234" spans="1:12" ht="12.75">
      <c r="A1234" s="11"/>
      <c r="B1234" s="11"/>
      <c r="C1234" s="11"/>
      <c r="D1234" s="12">
        <v>2013</v>
      </c>
      <c r="E1234" s="14"/>
      <c r="F1234" s="5">
        <f t="shared" si="107"/>
        <v>0</v>
      </c>
      <c r="G1234" s="14"/>
      <c r="H1234" s="14"/>
      <c r="I1234" s="14"/>
      <c r="J1234" s="11"/>
      <c r="K1234" s="11"/>
      <c r="L1234" s="10"/>
    </row>
    <row r="1235" spans="1:12" ht="12.75">
      <c r="A1235" s="11"/>
      <c r="B1235" s="11"/>
      <c r="C1235" s="11"/>
      <c r="D1235" s="12">
        <v>2014</v>
      </c>
      <c r="E1235" s="14">
        <v>1400</v>
      </c>
      <c r="F1235" s="5">
        <f t="shared" si="107"/>
        <v>1400</v>
      </c>
      <c r="G1235" s="14">
        <v>0</v>
      </c>
      <c r="H1235" s="14">
        <v>1400</v>
      </c>
      <c r="I1235" s="14"/>
      <c r="J1235" s="11"/>
      <c r="K1235" s="11"/>
      <c r="L1235" s="10"/>
    </row>
    <row r="1236" spans="1:12" ht="12.75">
      <c r="A1236" s="11"/>
      <c r="B1236" s="11"/>
      <c r="C1236" s="11"/>
      <c r="D1236" s="12">
        <v>2015</v>
      </c>
      <c r="E1236" s="14"/>
      <c r="F1236" s="5">
        <f t="shared" si="107"/>
        <v>0</v>
      </c>
      <c r="G1236" s="14"/>
      <c r="H1236" s="14"/>
      <c r="I1236" s="14"/>
      <c r="J1236" s="11"/>
      <c r="K1236" s="11"/>
      <c r="L1236" s="10"/>
    </row>
    <row r="1237" spans="1:12" ht="12.75">
      <c r="A1237" s="11"/>
      <c r="B1237" s="11"/>
      <c r="C1237" s="11"/>
      <c r="D1237" s="12">
        <v>2016</v>
      </c>
      <c r="E1237" s="14"/>
      <c r="F1237" s="5">
        <f t="shared" si="107"/>
        <v>0</v>
      </c>
      <c r="G1237" s="14"/>
      <c r="H1237" s="14"/>
      <c r="I1237" s="14"/>
      <c r="J1237" s="11"/>
      <c r="K1237" s="11"/>
      <c r="L1237" s="10"/>
    </row>
    <row r="1238" spans="1:12" ht="12.75">
      <c r="A1238" s="11"/>
      <c r="B1238" s="11"/>
      <c r="C1238" s="11"/>
      <c r="D1238" s="12">
        <v>2017</v>
      </c>
      <c r="E1238" s="14"/>
      <c r="F1238" s="5">
        <f t="shared" si="107"/>
        <v>0</v>
      </c>
      <c r="G1238" s="14"/>
      <c r="H1238" s="14"/>
      <c r="I1238" s="14"/>
      <c r="J1238" s="11"/>
      <c r="K1238" s="11"/>
      <c r="L1238" s="10"/>
    </row>
    <row r="1239" spans="1:12" ht="12.75" customHeight="1">
      <c r="A1239" s="11">
        <v>26</v>
      </c>
      <c r="B1239" s="11" t="s">
        <v>245</v>
      </c>
      <c r="C1239" s="11" t="s">
        <v>246</v>
      </c>
      <c r="D1239" s="12" t="s">
        <v>394</v>
      </c>
      <c r="E1239" s="13">
        <v>900</v>
      </c>
      <c r="F1239" s="5">
        <f t="shared" si="107"/>
        <v>900</v>
      </c>
      <c r="G1239" s="13">
        <v>0</v>
      </c>
      <c r="H1239" s="13">
        <v>900</v>
      </c>
      <c r="I1239" s="13"/>
      <c r="J1239" s="11" t="s">
        <v>247</v>
      </c>
      <c r="K1239" s="11"/>
      <c r="L1239" s="10"/>
    </row>
    <row r="1240" spans="1:12" ht="12.75">
      <c r="A1240" s="11"/>
      <c r="B1240" s="11"/>
      <c r="C1240" s="11"/>
      <c r="D1240" s="12">
        <v>2013</v>
      </c>
      <c r="E1240" s="14"/>
      <c r="F1240" s="5">
        <f t="shared" si="107"/>
        <v>0</v>
      </c>
      <c r="G1240" s="14"/>
      <c r="H1240" s="14"/>
      <c r="I1240" s="14"/>
      <c r="J1240" s="11"/>
      <c r="K1240" s="11"/>
      <c r="L1240" s="10"/>
    </row>
    <row r="1241" spans="1:12" ht="12.75">
      <c r="A1241" s="11"/>
      <c r="B1241" s="11"/>
      <c r="C1241" s="11"/>
      <c r="D1241" s="12">
        <v>2014</v>
      </c>
      <c r="E1241" s="14"/>
      <c r="F1241" s="5">
        <f t="shared" si="107"/>
        <v>0</v>
      </c>
      <c r="G1241" s="14"/>
      <c r="H1241" s="14"/>
      <c r="I1241" s="14"/>
      <c r="J1241" s="11"/>
      <c r="K1241" s="11"/>
      <c r="L1241" s="10"/>
    </row>
    <row r="1242" spans="1:12" ht="12.75">
      <c r="A1242" s="11"/>
      <c r="B1242" s="11"/>
      <c r="C1242" s="11"/>
      <c r="D1242" s="12">
        <v>2015</v>
      </c>
      <c r="E1242" s="14">
        <v>900</v>
      </c>
      <c r="F1242" s="5">
        <f t="shared" si="107"/>
        <v>900</v>
      </c>
      <c r="G1242" s="14">
        <v>0</v>
      </c>
      <c r="H1242" s="14">
        <v>900</v>
      </c>
      <c r="I1242" s="14"/>
      <c r="J1242" s="11"/>
      <c r="K1242" s="11"/>
      <c r="L1242" s="10"/>
    </row>
    <row r="1243" spans="1:12" ht="12.75">
      <c r="A1243" s="11"/>
      <c r="B1243" s="11"/>
      <c r="C1243" s="11"/>
      <c r="D1243" s="12">
        <v>2016</v>
      </c>
      <c r="E1243" s="14"/>
      <c r="F1243" s="5">
        <f t="shared" si="107"/>
        <v>0</v>
      </c>
      <c r="G1243" s="14"/>
      <c r="H1243" s="14"/>
      <c r="I1243" s="14"/>
      <c r="J1243" s="11"/>
      <c r="K1243" s="11"/>
      <c r="L1243" s="10"/>
    </row>
    <row r="1244" spans="1:12" ht="12.75">
      <c r="A1244" s="11"/>
      <c r="B1244" s="11"/>
      <c r="C1244" s="11"/>
      <c r="D1244" s="12">
        <v>2017</v>
      </c>
      <c r="E1244" s="14"/>
      <c r="F1244" s="5">
        <f t="shared" si="107"/>
        <v>0</v>
      </c>
      <c r="G1244" s="14"/>
      <c r="H1244" s="14"/>
      <c r="I1244" s="14"/>
      <c r="J1244" s="11"/>
      <c r="K1244" s="11"/>
      <c r="L1244" s="10"/>
    </row>
    <row r="1245" spans="1:12" ht="12.75" customHeight="1">
      <c r="A1245" s="11">
        <v>27</v>
      </c>
      <c r="B1245" s="11" t="s">
        <v>248</v>
      </c>
      <c r="C1245" s="11" t="s">
        <v>246</v>
      </c>
      <c r="D1245" s="12" t="s">
        <v>394</v>
      </c>
      <c r="E1245" s="13">
        <v>1300</v>
      </c>
      <c r="F1245" s="5">
        <f t="shared" si="107"/>
        <v>1300</v>
      </c>
      <c r="G1245" s="13">
        <v>0</v>
      </c>
      <c r="H1245" s="13">
        <v>1300</v>
      </c>
      <c r="I1245" s="13"/>
      <c r="J1245" s="11" t="s">
        <v>247</v>
      </c>
      <c r="K1245" s="11"/>
      <c r="L1245" s="10"/>
    </row>
    <row r="1246" spans="1:12" ht="12.75">
      <c r="A1246" s="11"/>
      <c r="B1246" s="11"/>
      <c r="C1246" s="11"/>
      <c r="D1246" s="12">
        <v>2013</v>
      </c>
      <c r="E1246" s="14"/>
      <c r="F1246" s="5">
        <f t="shared" si="107"/>
        <v>0</v>
      </c>
      <c r="G1246" s="14"/>
      <c r="H1246" s="14"/>
      <c r="I1246" s="14"/>
      <c r="J1246" s="11"/>
      <c r="K1246" s="11"/>
      <c r="L1246" s="10"/>
    </row>
    <row r="1247" spans="1:12" ht="12.75">
      <c r="A1247" s="11"/>
      <c r="B1247" s="11"/>
      <c r="C1247" s="11"/>
      <c r="D1247" s="12">
        <v>2014</v>
      </c>
      <c r="E1247" s="14"/>
      <c r="F1247" s="5">
        <f t="shared" si="107"/>
        <v>0</v>
      </c>
      <c r="G1247" s="14"/>
      <c r="H1247" s="14"/>
      <c r="I1247" s="14"/>
      <c r="J1247" s="11"/>
      <c r="K1247" s="11"/>
      <c r="L1247" s="10"/>
    </row>
    <row r="1248" spans="1:12" ht="12.75">
      <c r="A1248" s="11"/>
      <c r="B1248" s="11"/>
      <c r="C1248" s="11"/>
      <c r="D1248" s="12">
        <v>2015</v>
      </c>
      <c r="E1248" s="14"/>
      <c r="F1248" s="5">
        <f t="shared" si="107"/>
        <v>0</v>
      </c>
      <c r="G1248" s="14"/>
      <c r="H1248" s="14"/>
      <c r="I1248" s="14"/>
      <c r="J1248" s="11"/>
      <c r="K1248" s="11"/>
      <c r="L1248" s="10"/>
    </row>
    <row r="1249" spans="1:12" ht="12.75">
      <c r="A1249" s="11"/>
      <c r="B1249" s="11"/>
      <c r="C1249" s="11"/>
      <c r="D1249" s="12">
        <v>2016</v>
      </c>
      <c r="E1249" s="14"/>
      <c r="F1249" s="5">
        <f t="shared" si="107"/>
        <v>0</v>
      </c>
      <c r="G1249" s="14"/>
      <c r="H1249" s="14"/>
      <c r="I1249" s="14"/>
      <c r="J1249" s="11"/>
      <c r="K1249" s="11"/>
      <c r="L1249" s="10"/>
    </row>
    <row r="1250" spans="1:12" ht="12.75">
      <c r="A1250" s="11"/>
      <c r="B1250" s="11"/>
      <c r="C1250" s="11"/>
      <c r="D1250" s="12">
        <v>2017</v>
      </c>
      <c r="E1250" s="14">
        <v>1300</v>
      </c>
      <c r="F1250" s="5">
        <f t="shared" si="107"/>
        <v>1300</v>
      </c>
      <c r="G1250" s="14">
        <v>0</v>
      </c>
      <c r="H1250" s="14">
        <v>1300</v>
      </c>
      <c r="I1250" s="14"/>
      <c r="J1250" s="11"/>
      <c r="K1250" s="11"/>
      <c r="L1250" s="10"/>
    </row>
    <row r="1251" spans="1:12" ht="12.75" customHeight="1">
      <c r="A1251" s="11">
        <v>28</v>
      </c>
      <c r="B1251" s="11" t="s">
        <v>249</v>
      </c>
      <c r="C1251" s="11" t="s">
        <v>500</v>
      </c>
      <c r="D1251" s="12" t="s">
        <v>394</v>
      </c>
      <c r="E1251" s="13">
        <v>1800</v>
      </c>
      <c r="F1251" s="5">
        <f t="shared" si="107"/>
        <v>1800</v>
      </c>
      <c r="G1251" s="13">
        <v>0</v>
      </c>
      <c r="H1251" s="13">
        <v>1800</v>
      </c>
      <c r="I1251" s="13"/>
      <c r="J1251" s="11" t="s">
        <v>146</v>
      </c>
      <c r="K1251" s="11"/>
      <c r="L1251" s="10"/>
    </row>
    <row r="1252" spans="1:12" ht="12.75">
      <c r="A1252" s="11"/>
      <c r="B1252" s="11"/>
      <c r="C1252" s="11"/>
      <c r="D1252" s="12">
        <v>2013</v>
      </c>
      <c r="E1252" s="14"/>
      <c r="F1252" s="5">
        <f t="shared" si="107"/>
        <v>0</v>
      </c>
      <c r="G1252" s="14"/>
      <c r="H1252" s="14"/>
      <c r="I1252" s="14"/>
      <c r="J1252" s="11"/>
      <c r="K1252" s="11"/>
      <c r="L1252" s="10"/>
    </row>
    <row r="1253" spans="1:12" ht="12.75">
      <c r="A1253" s="11"/>
      <c r="B1253" s="11"/>
      <c r="C1253" s="11"/>
      <c r="D1253" s="12">
        <v>2014</v>
      </c>
      <c r="E1253" s="14"/>
      <c r="F1253" s="5">
        <f t="shared" si="107"/>
        <v>0</v>
      </c>
      <c r="G1253" s="14"/>
      <c r="H1253" s="14"/>
      <c r="I1253" s="14"/>
      <c r="J1253" s="11"/>
      <c r="K1253" s="11"/>
      <c r="L1253" s="10"/>
    </row>
    <row r="1254" spans="1:12" ht="12.75">
      <c r="A1254" s="11"/>
      <c r="B1254" s="11"/>
      <c r="C1254" s="11"/>
      <c r="D1254" s="12">
        <v>2015</v>
      </c>
      <c r="E1254" s="14"/>
      <c r="F1254" s="5">
        <f t="shared" si="107"/>
        <v>0</v>
      </c>
      <c r="G1254" s="14"/>
      <c r="H1254" s="14"/>
      <c r="I1254" s="14"/>
      <c r="J1254" s="11"/>
      <c r="K1254" s="11"/>
      <c r="L1254" s="10"/>
    </row>
    <row r="1255" spans="1:12" ht="12.75">
      <c r="A1255" s="11"/>
      <c r="B1255" s="11"/>
      <c r="C1255" s="11"/>
      <c r="D1255" s="12">
        <v>2016</v>
      </c>
      <c r="E1255" s="14">
        <v>1800</v>
      </c>
      <c r="F1255" s="5">
        <f t="shared" si="107"/>
        <v>1800</v>
      </c>
      <c r="G1255" s="14">
        <v>0</v>
      </c>
      <c r="H1255" s="14">
        <v>1800</v>
      </c>
      <c r="I1255" s="14"/>
      <c r="J1255" s="11"/>
      <c r="K1255" s="11"/>
      <c r="L1255" s="10"/>
    </row>
    <row r="1256" spans="1:12" ht="15.75" customHeight="1">
      <c r="A1256" s="11"/>
      <c r="B1256" s="11"/>
      <c r="C1256" s="11"/>
      <c r="D1256" s="12">
        <v>2017</v>
      </c>
      <c r="E1256" s="14"/>
      <c r="F1256" s="5">
        <f t="shared" si="107"/>
        <v>0</v>
      </c>
      <c r="G1256" s="14"/>
      <c r="H1256" s="14"/>
      <c r="I1256" s="14"/>
      <c r="J1256" s="11"/>
      <c r="K1256" s="11"/>
      <c r="L1256" s="10"/>
    </row>
    <row r="1257" spans="1:12" ht="12.75" customHeight="1">
      <c r="A1257" s="11">
        <v>29</v>
      </c>
      <c r="B1257" s="11" t="s">
        <v>250</v>
      </c>
      <c r="C1257" s="11" t="s">
        <v>484</v>
      </c>
      <c r="D1257" s="12" t="s">
        <v>394</v>
      </c>
      <c r="E1257" s="13">
        <v>1000</v>
      </c>
      <c r="F1257" s="5">
        <f t="shared" si="107"/>
        <v>1000</v>
      </c>
      <c r="G1257" s="13">
        <v>0</v>
      </c>
      <c r="H1257" s="13">
        <v>1000</v>
      </c>
      <c r="I1257" s="13"/>
      <c r="J1257" s="11" t="s">
        <v>143</v>
      </c>
      <c r="K1257" s="11"/>
      <c r="L1257" s="10"/>
    </row>
    <row r="1258" spans="1:12" s="78" customFormat="1" ht="12.75">
      <c r="A1258" s="18"/>
      <c r="B1258" s="18"/>
      <c r="C1258" s="18"/>
      <c r="D1258" s="12">
        <v>2013</v>
      </c>
      <c r="E1258" s="14"/>
      <c r="F1258" s="5">
        <f t="shared" si="107"/>
        <v>0</v>
      </c>
      <c r="G1258" s="14"/>
      <c r="H1258" s="14"/>
      <c r="I1258" s="14"/>
      <c r="J1258" s="11"/>
      <c r="K1258" s="11"/>
      <c r="L1258" s="19"/>
    </row>
    <row r="1259" spans="1:12" s="78" customFormat="1" ht="12.75">
      <c r="A1259" s="18"/>
      <c r="B1259" s="18"/>
      <c r="C1259" s="18"/>
      <c r="D1259" s="12">
        <v>2014</v>
      </c>
      <c r="E1259" s="14"/>
      <c r="F1259" s="5">
        <f t="shared" si="107"/>
        <v>0</v>
      </c>
      <c r="G1259" s="14"/>
      <c r="H1259" s="14"/>
      <c r="I1259" s="14"/>
      <c r="J1259" s="11"/>
      <c r="K1259" s="11"/>
      <c r="L1259" s="19"/>
    </row>
    <row r="1260" spans="1:12" s="78" customFormat="1" ht="12.75">
      <c r="A1260" s="18"/>
      <c r="B1260" s="18"/>
      <c r="C1260" s="18"/>
      <c r="D1260" s="12">
        <v>2015</v>
      </c>
      <c r="E1260" s="14">
        <v>1000</v>
      </c>
      <c r="F1260" s="5">
        <f t="shared" si="107"/>
        <v>1000</v>
      </c>
      <c r="G1260" s="14">
        <v>0</v>
      </c>
      <c r="H1260" s="14">
        <v>1000</v>
      </c>
      <c r="I1260" s="14"/>
      <c r="J1260" s="11"/>
      <c r="K1260" s="11"/>
      <c r="L1260" s="19"/>
    </row>
    <row r="1261" spans="1:12" s="78" customFormat="1" ht="12.75">
      <c r="A1261" s="18"/>
      <c r="B1261" s="18"/>
      <c r="C1261" s="18"/>
      <c r="D1261" s="12">
        <v>2016</v>
      </c>
      <c r="E1261" s="14"/>
      <c r="F1261" s="5">
        <f t="shared" si="107"/>
        <v>0</v>
      </c>
      <c r="G1261" s="14"/>
      <c r="H1261" s="14"/>
      <c r="I1261" s="14"/>
      <c r="J1261" s="11"/>
      <c r="K1261" s="11"/>
      <c r="L1261" s="19"/>
    </row>
    <row r="1262" spans="1:12" s="78" customFormat="1" ht="12.75">
      <c r="A1262" s="18"/>
      <c r="B1262" s="18"/>
      <c r="C1262" s="18"/>
      <c r="D1262" s="12">
        <v>2017</v>
      </c>
      <c r="E1262" s="14"/>
      <c r="F1262" s="5">
        <f t="shared" si="107"/>
        <v>0</v>
      </c>
      <c r="G1262" s="14"/>
      <c r="H1262" s="14"/>
      <c r="I1262" s="14"/>
      <c r="J1262" s="11"/>
      <c r="K1262" s="11"/>
      <c r="L1262" s="19"/>
    </row>
    <row r="1263" spans="1:11" ht="19.5" customHeight="1">
      <c r="A1263" s="29" t="s">
        <v>421</v>
      </c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</row>
    <row r="1264" spans="1:11" ht="12.75">
      <c r="A1264" s="29"/>
      <c r="B1264" s="30" t="s">
        <v>186</v>
      </c>
      <c r="C1264" s="29"/>
      <c r="D1264" s="12" t="s">
        <v>394</v>
      </c>
      <c r="E1264" s="13">
        <f>E1270+E1276+E1282</f>
        <v>47512.200000000004</v>
      </c>
      <c r="F1264" s="13">
        <f>G1264+H1264</f>
        <v>47512.2</v>
      </c>
      <c r="G1264" s="13">
        <f>G1270+G1276+G1282</f>
        <v>37060.9</v>
      </c>
      <c r="H1264" s="13">
        <f>H1270+H1276+H1282</f>
        <v>10451.3</v>
      </c>
      <c r="I1264" s="13"/>
      <c r="J1264" s="29"/>
      <c r="K1264" s="29"/>
    </row>
    <row r="1265" spans="1:11" ht="12.75">
      <c r="A1265" s="29"/>
      <c r="B1265" s="30"/>
      <c r="C1265" s="29"/>
      <c r="D1265" s="12">
        <v>2013</v>
      </c>
      <c r="E1265" s="13">
        <f aca="true" t="shared" si="108" ref="E1265:H1269">E1271+E1277+E1283</f>
        <v>1800</v>
      </c>
      <c r="F1265" s="13">
        <f aca="true" t="shared" si="109" ref="F1265:F1287">G1265+H1265</f>
        <v>1800</v>
      </c>
      <c r="G1265" s="13">
        <f t="shared" si="108"/>
        <v>700</v>
      </c>
      <c r="H1265" s="13">
        <f t="shared" si="108"/>
        <v>1100</v>
      </c>
      <c r="I1265" s="13"/>
      <c r="J1265" s="29"/>
      <c r="K1265" s="29"/>
    </row>
    <row r="1266" spans="1:11" ht="12.75">
      <c r="A1266" s="29"/>
      <c r="B1266" s="30"/>
      <c r="C1266" s="29"/>
      <c r="D1266" s="12">
        <v>2014</v>
      </c>
      <c r="E1266" s="13">
        <f t="shared" si="108"/>
        <v>1340</v>
      </c>
      <c r="F1266" s="13">
        <f t="shared" si="109"/>
        <v>1340</v>
      </c>
      <c r="G1266" s="13">
        <f t="shared" si="108"/>
        <v>140</v>
      </c>
      <c r="H1266" s="13">
        <f t="shared" si="108"/>
        <v>1200</v>
      </c>
      <c r="I1266" s="13"/>
      <c r="J1266" s="29"/>
      <c r="K1266" s="29"/>
    </row>
    <row r="1267" spans="1:11" ht="12.75">
      <c r="A1267" s="29"/>
      <c r="B1267" s="30"/>
      <c r="C1267" s="29"/>
      <c r="D1267" s="12">
        <v>2015</v>
      </c>
      <c r="E1267" s="13">
        <f t="shared" si="108"/>
        <v>40953.200000000004</v>
      </c>
      <c r="F1267" s="13">
        <f t="shared" si="109"/>
        <v>40953.200000000004</v>
      </c>
      <c r="G1267" s="13">
        <f t="shared" si="108"/>
        <v>35701.9</v>
      </c>
      <c r="H1267" s="13">
        <f t="shared" si="108"/>
        <v>5251.3</v>
      </c>
      <c r="I1267" s="13"/>
      <c r="J1267" s="29"/>
      <c r="K1267" s="29"/>
    </row>
    <row r="1268" spans="1:11" ht="12.75">
      <c r="A1268" s="29"/>
      <c r="B1268" s="30"/>
      <c r="C1268" s="29"/>
      <c r="D1268" s="12">
        <v>2016</v>
      </c>
      <c r="E1268" s="13">
        <f t="shared" si="108"/>
        <v>1642</v>
      </c>
      <c r="F1268" s="13">
        <f t="shared" si="109"/>
        <v>1642</v>
      </c>
      <c r="G1268" s="13">
        <f t="shared" si="108"/>
        <v>242</v>
      </c>
      <c r="H1268" s="13">
        <f t="shared" si="108"/>
        <v>1400</v>
      </c>
      <c r="I1268" s="13"/>
      <c r="J1268" s="29"/>
      <c r="K1268" s="29"/>
    </row>
    <row r="1269" spans="1:11" ht="12.75">
      <c r="A1269" s="29"/>
      <c r="B1269" s="30"/>
      <c r="C1269" s="29"/>
      <c r="D1269" s="12">
        <v>2017</v>
      </c>
      <c r="E1269" s="13">
        <f t="shared" si="108"/>
        <v>1777</v>
      </c>
      <c r="F1269" s="13">
        <f t="shared" si="109"/>
        <v>1777</v>
      </c>
      <c r="G1269" s="13">
        <f t="shared" si="108"/>
        <v>277</v>
      </c>
      <c r="H1269" s="13">
        <f t="shared" si="108"/>
        <v>1500</v>
      </c>
      <c r="I1269" s="13"/>
      <c r="J1269" s="29"/>
      <c r="K1269" s="29"/>
    </row>
    <row r="1270" spans="1:11" ht="15">
      <c r="A1270" s="38" t="s">
        <v>392</v>
      </c>
      <c r="B1270" s="71" t="s">
        <v>422</v>
      </c>
      <c r="C1270" s="33" t="s">
        <v>136</v>
      </c>
      <c r="D1270" s="36" t="s">
        <v>394</v>
      </c>
      <c r="E1270" s="76">
        <f aca="true" t="shared" si="110" ref="E1270:E1275">G1270+H1270+I1270</f>
        <v>7999</v>
      </c>
      <c r="F1270" s="14">
        <f t="shared" si="109"/>
        <v>7999</v>
      </c>
      <c r="G1270" s="76">
        <f>G1271+G1272+G1273+G1274+G1275</f>
        <v>1499</v>
      </c>
      <c r="H1270" s="76">
        <f>H1271+H1272+H1273+H1274+H1275</f>
        <v>6500</v>
      </c>
      <c r="I1270" s="76"/>
      <c r="J1270" s="11" t="s">
        <v>171</v>
      </c>
      <c r="K1270" s="38"/>
    </row>
    <row r="1271" spans="1:11" ht="15">
      <c r="A1271" s="38"/>
      <c r="B1271" s="71"/>
      <c r="C1271" s="33"/>
      <c r="D1271" s="36">
        <v>2013</v>
      </c>
      <c r="E1271" s="76">
        <f t="shared" si="110"/>
        <v>1800</v>
      </c>
      <c r="F1271" s="14">
        <f t="shared" si="109"/>
        <v>1800</v>
      </c>
      <c r="G1271" s="76">
        <v>700</v>
      </c>
      <c r="H1271" s="76">
        <v>1100</v>
      </c>
      <c r="I1271" s="76"/>
      <c r="J1271" s="11"/>
      <c r="K1271" s="38"/>
    </row>
    <row r="1272" spans="1:11" ht="15">
      <c r="A1272" s="38"/>
      <c r="B1272" s="71"/>
      <c r="C1272" s="33"/>
      <c r="D1272" s="36">
        <v>2014</v>
      </c>
      <c r="E1272" s="76">
        <f t="shared" si="110"/>
        <v>1340</v>
      </c>
      <c r="F1272" s="14">
        <f t="shared" si="109"/>
        <v>1340</v>
      </c>
      <c r="G1272" s="76">
        <v>140</v>
      </c>
      <c r="H1272" s="76">
        <v>1200</v>
      </c>
      <c r="I1272" s="76"/>
      <c r="J1272" s="11"/>
      <c r="K1272" s="38"/>
    </row>
    <row r="1273" spans="1:11" ht="15">
      <c r="A1273" s="38"/>
      <c r="B1273" s="71"/>
      <c r="C1273" s="33"/>
      <c r="D1273" s="36">
        <v>2015</v>
      </c>
      <c r="E1273" s="76">
        <f t="shared" si="110"/>
        <v>1440</v>
      </c>
      <c r="F1273" s="14">
        <f t="shared" si="109"/>
        <v>1440</v>
      </c>
      <c r="G1273" s="76">
        <v>140</v>
      </c>
      <c r="H1273" s="76">
        <v>1300</v>
      </c>
      <c r="I1273" s="76"/>
      <c r="J1273" s="11"/>
      <c r="K1273" s="38"/>
    </row>
    <row r="1274" spans="1:11" ht="15">
      <c r="A1274" s="38"/>
      <c r="B1274" s="71"/>
      <c r="C1274" s="33"/>
      <c r="D1274" s="36">
        <v>2016</v>
      </c>
      <c r="E1274" s="76">
        <f t="shared" si="110"/>
        <v>1642</v>
      </c>
      <c r="F1274" s="14">
        <f t="shared" si="109"/>
        <v>1642</v>
      </c>
      <c r="G1274" s="76">
        <v>242</v>
      </c>
      <c r="H1274" s="76">
        <v>1400</v>
      </c>
      <c r="I1274" s="76"/>
      <c r="J1274" s="11"/>
      <c r="K1274" s="38"/>
    </row>
    <row r="1275" spans="1:11" ht="15">
      <c r="A1275" s="38"/>
      <c r="B1275" s="71"/>
      <c r="C1275" s="33"/>
      <c r="D1275" s="36">
        <v>2017</v>
      </c>
      <c r="E1275" s="76">
        <f t="shared" si="110"/>
        <v>1777</v>
      </c>
      <c r="F1275" s="14">
        <f t="shared" si="109"/>
        <v>1777</v>
      </c>
      <c r="G1275" s="76">
        <v>277</v>
      </c>
      <c r="H1275" s="76">
        <v>1500</v>
      </c>
      <c r="I1275" s="76"/>
      <c r="J1275" s="11"/>
      <c r="K1275" s="38"/>
    </row>
    <row r="1276" spans="1:11" ht="15" hidden="1">
      <c r="A1276" s="38" t="s">
        <v>395</v>
      </c>
      <c r="B1276" s="71" t="s">
        <v>172</v>
      </c>
      <c r="C1276" s="33" t="s">
        <v>136</v>
      </c>
      <c r="D1276" s="36" t="s">
        <v>394</v>
      </c>
      <c r="E1276" s="76">
        <f>E1277+E1278+E1279+E1280+E1281</f>
        <v>0</v>
      </c>
      <c r="F1276" s="14">
        <f t="shared" si="109"/>
        <v>0</v>
      </c>
      <c r="G1276" s="76">
        <f>G1277+G1278+G1279+G1280+G1281</f>
        <v>0</v>
      </c>
      <c r="H1276" s="76">
        <f>H1277+H1278+H1279+H1280+H1281</f>
        <v>0</v>
      </c>
      <c r="I1276" s="76">
        <f>I1277+I1278+I1279+I1280+I1281</f>
        <v>0</v>
      </c>
      <c r="J1276" s="11" t="s">
        <v>171</v>
      </c>
      <c r="K1276" s="38"/>
    </row>
    <row r="1277" spans="1:11" ht="15" hidden="1">
      <c r="A1277" s="38"/>
      <c r="B1277" s="71"/>
      <c r="C1277" s="33"/>
      <c r="D1277" s="36">
        <v>2013</v>
      </c>
      <c r="E1277" s="76">
        <f>G1277+H1277+I1277</f>
        <v>0</v>
      </c>
      <c r="F1277" s="14">
        <f t="shared" si="109"/>
        <v>0</v>
      </c>
      <c r="G1277" s="76"/>
      <c r="H1277" s="76"/>
      <c r="I1277" s="76"/>
      <c r="J1277" s="11"/>
      <c r="K1277" s="38"/>
    </row>
    <row r="1278" spans="1:11" ht="15" hidden="1">
      <c r="A1278" s="38"/>
      <c r="B1278" s="71"/>
      <c r="C1278" s="33"/>
      <c r="D1278" s="36">
        <v>2014</v>
      </c>
      <c r="E1278" s="76">
        <f>G1278+H1278+I1278</f>
        <v>0</v>
      </c>
      <c r="F1278" s="14">
        <f t="shared" si="109"/>
        <v>0</v>
      </c>
      <c r="G1278" s="76"/>
      <c r="H1278" s="76"/>
      <c r="I1278" s="76"/>
      <c r="J1278" s="11"/>
      <c r="K1278" s="38"/>
    </row>
    <row r="1279" spans="1:11" ht="15" hidden="1">
      <c r="A1279" s="38"/>
      <c r="B1279" s="71"/>
      <c r="C1279" s="33"/>
      <c r="D1279" s="36">
        <v>2015</v>
      </c>
      <c r="E1279" s="76">
        <f>G1279+H1279+I1279</f>
        <v>0</v>
      </c>
      <c r="F1279" s="14">
        <f t="shared" si="109"/>
        <v>0</v>
      </c>
      <c r="G1279" s="76"/>
      <c r="H1279" s="76"/>
      <c r="I1279" s="76"/>
      <c r="J1279" s="11"/>
      <c r="K1279" s="38"/>
    </row>
    <row r="1280" spans="1:11" ht="15" hidden="1">
      <c r="A1280" s="38"/>
      <c r="B1280" s="71"/>
      <c r="C1280" s="33"/>
      <c r="D1280" s="36">
        <v>2016</v>
      </c>
      <c r="E1280" s="76">
        <f>G1280+H1280+I1280</f>
        <v>0</v>
      </c>
      <c r="F1280" s="14">
        <f t="shared" si="109"/>
        <v>0</v>
      </c>
      <c r="G1280" s="76"/>
      <c r="H1280" s="76"/>
      <c r="I1280" s="76"/>
      <c r="J1280" s="11"/>
      <c r="K1280" s="38"/>
    </row>
    <row r="1281" spans="1:11" ht="15" hidden="1">
      <c r="A1281" s="38"/>
      <c r="B1281" s="71"/>
      <c r="C1281" s="33"/>
      <c r="D1281" s="36">
        <v>2017</v>
      </c>
      <c r="E1281" s="76">
        <f>G1281+H1281+I1281</f>
        <v>0</v>
      </c>
      <c r="F1281" s="14">
        <f t="shared" si="109"/>
        <v>0</v>
      </c>
      <c r="G1281" s="76"/>
      <c r="H1281" s="76"/>
      <c r="I1281" s="76"/>
      <c r="J1281" s="11"/>
      <c r="K1281" s="38"/>
    </row>
    <row r="1282" spans="1:11" ht="15">
      <c r="A1282" s="38">
        <v>2</v>
      </c>
      <c r="B1282" s="71" t="s">
        <v>8</v>
      </c>
      <c r="C1282" s="33" t="s">
        <v>452</v>
      </c>
      <c r="D1282" s="36" t="s">
        <v>394</v>
      </c>
      <c r="E1282" s="76">
        <f aca="true" t="shared" si="111" ref="E1282:E1287">G1282+H1282+I1282</f>
        <v>39513.200000000004</v>
      </c>
      <c r="F1282" s="14">
        <f t="shared" si="109"/>
        <v>39513.200000000004</v>
      </c>
      <c r="G1282" s="76">
        <f>G1283+G1284+G1285+G1286+G1287</f>
        <v>35561.9</v>
      </c>
      <c r="H1282" s="76">
        <f>H1283+H1284+H1285+H1286+H1287</f>
        <v>3951.3</v>
      </c>
      <c r="I1282" s="76">
        <f>I1283+I1284+I1285+I1286+I1287</f>
        <v>0</v>
      </c>
      <c r="J1282" s="11" t="s">
        <v>173</v>
      </c>
      <c r="K1282" s="38"/>
    </row>
    <row r="1283" spans="1:11" ht="15">
      <c r="A1283" s="38"/>
      <c r="B1283" s="71"/>
      <c r="C1283" s="33"/>
      <c r="D1283" s="36">
        <v>2013</v>
      </c>
      <c r="E1283" s="76">
        <f t="shared" si="111"/>
        <v>0</v>
      </c>
      <c r="F1283" s="14">
        <f t="shared" si="109"/>
        <v>0</v>
      </c>
      <c r="G1283" s="76"/>
      <c r="H1283" s="76"/>
      <c r="I1283" s="76"/>
      <c r="J1283" s="11"/>
      <c r="K1283" s="38"/>
    </row>
    <row r="1284" spans="1:11" ht="15">
      <c r="A1284" s="38"/>
      <c r="B1284" s="71"/>
      <c r="C1284" s="33"/>
      <c r="D1284" s="36">
        <v>2014</v>
      </c>
      <c r="E1284" s="76">
        <f t="shared" si="111"/>
        <v>0</v>
      </c>
      <c r="F1284" s="14">
        <f t="shared" si="109"/>
        <v>0</v>
      </c>
      <c r="G1284" s="76"/>
      <c r="H1284" s="76"/>
      <c r="I1284" s="76"/>
      <c r="J1284" s="11"/>
      <c r="K1284" s="38"/>
    </row>
    <row r="1285" spans="1:11" ht="15">
      <c r="A1285" s="38"/>
      <c r="B1285" s="71"/>
      <c r="C1285" s="33"/>
      <c r="D1285" s="36">
        <v>2015</v>
      </c>
      <c r="E1285" s="76">
        <f t="shared" si="111"/>
        <v>39513.200000000004</v>
      </c>
      <c r="F1285" s="14">
        <f t="shared" si="109"/>
        <v>39513.200000000004</v>
      </c>
      <c r="G1285" s="76">
        <v>35561.9</v>
      </c>
      <c r="H1285" s="76">
        <v>3951.3</v>
      </c>
      <c r="I1285" s="76"/>
      <c r="J1285" s="11"/>
      <c r="K1285" s="38"/>
    </row>
    <row r="1286" spans="1:11" ht="15">
      <c r="A1286" s="38"/>
      <c r="B1286" s="71"/>
      <c r="C1286" s="33"/>
      <c r="D1286" s="36">
        <v>2016</v>
      </c>
      <c r="E1286" s="76">
        <f t="shared" si="111"/>
        <v>0</v>
      </c>
      <c r="F1286" s="14">
        <f t="shared" si="109"/>
        <v>0</v>
      </c>
      <c r="G1286" s="76"/>
      <c r="H1286" s="76"/>
      <c r="I1286" s="76"/>
      <c r="J1286" s="11"/>
      <c r="K1286" s="38"/>
    </row>
    <row r="1287" spans="1:11" ht="15">
      <c r="A1287" s="38"/>
      <c r="B1287" s="71"/>
      <c r="C1287" s="33"/>
      <c r="D1287" s="36">
        <v>2017</v>
      </c>
      <c r="E1287" s="76">
        <f t="shared" si="111"/>
        <v>0</v>
      </c>
      <c r="F1287" s="14">
        <f t="shared" si="109"/>
        <v>0</v>
      </c>
      <c r="G1287" s="76"/>
      <c r="H1287" s="76"/>
      <c r="I1287" s="76"/>
      <c r="J1287" s="11"/>
      <c r="K1287" s="38"/>
    </row>
    <row r="1288" spans="1:11" ht="18.75">
      <c r="A1288" s="29" t="s">
        <v>423</v>
      </c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</row>
    <row r="1289" spans="1:11" ht="12.75">
      <c r="A1289" s="29"/>
      <c r="B1289" s="61" t="s">
        <v>187</v>
      </c>
      <c r="C1289" s="46"/>
      <c r="D1289" s="12" t="s">
        <v>394</v>
      </c>
      <c r="E1289" s="13">
        <f>E1295+E1301+E1307+E1313</f>
        <v>92875</v>
      </c>
      <c r="F1289" s="13">
        <f>G1289+H1289</f>
        <v>92875</v>
      </c>
      <c r="G1289" s="13">
        <f>G1295+G1301+G1307+G1313</f>
        <v>92875</v>
      </c>
      <c r="H1289" s="13">
        <f>H1295+H1301+H1307+H1313</f>
        <v>0</v>
      </c>
      <c r="I1289" s="13">
        <f>I1295+I1301+I1307+I1313</f>
        <v>0</v>
      </c>
      <c r="J1289" s="29"/>
      <c r="K1289" s="29"/>
    </row>
    <row r="1290" spans="1:11" ht="12.75">
      <c r="A1290" s="29"/>
      <c r="B1290" s="61"/>
      <c r="C1290" s="46"/>
      <c r="D1290" s="12">
        <v>2013</v>
      </c>
      <c r="E1290" s="13">
        <f aca="true" t="shared" si="112" ref="E1290:I1294">E1296+E1302+E1308+E1314</f>
        <v>18575</v>
      </c>
      <c r="F1290" s="13">
        <f aca="true" t="shared" si="113" ref="F1290:F1317">G1290+H1290</f>
        <v>18575</v>
      </c>
      <c r="G1290" s="13">
        <f t="shared" si="112"/>
        <v>18575</v>
      </c>
      <c r="H1290" s="13">
        <f t="shared" si="112"/>
        <v>0</v>
      </c>
      <c r="I1290" s="13">
        <f t="shared" si="112"/>
        <v>0</v>
      </c>
      <c r="J1290" s="29"/>
      <c r="K1290" s="29"/>
    </row>
    <row r="1291" spans="1:11" ht="12.75">
      <c r="A1291" s="29"/>
      <c r="B1291" s="61"/>
      <c r="C1291" s="46"/>
      <c r="D1291" s="12">
        <v>2014</v>
      </c>
      <c r="E1291" s="13">
        <f t="shared" si="112"/>
        <v>18575</v>
      </c>
      <c r="F1291" s="13">
        <f t="shared" si="113"/>
        <v>18575</v>
      </c>
      <c r="G1291" s="13">
        <f t="shared" si="112"/>
        <v>18575</v>
      </c>
      <c r="H1291" s="13">
        <f t="shared" si="112"/>
        <v>0</v>
      </c>
      <c r="I1291" s="13">
        <f t="shared" si="112"/>
        <v>0</v>
      </c>
      <c r="J1291" s="29"/>
      <c r="K1291" s="29"/>
    </row>
    <row r="1292" spans="1:11" ht="12.75">
      <c r="A1292" s="29"/>
      <c r="B1292" s="61"/>
      <c r="C1292" s="46"/>
      <c r="D1292" s="12">
        <v>2015</v>
      </c>
      <c r="E1292" s="13">
        <f t="shared" si="112"/>
        <v>18575</v>
      </c>
      <c r="F1292" s="13">
        <f t="shared" si="113"/>
        <v>18575</v>
      </c>
      <c r="G1292" s="13">
        <f t="shared" si="112"/>
        <v>18575</v>
      </c>
      <c r="H1292" s="13">
        <f t="shared" si="112"/>
        <v>0</v>
      </c>
      <c r="I1292" s="13">
        <f t="shared" si="112"/>
        <v>0</v>
      </c>
      <c r="J1292" s="29"/>
      <c r="K1292" s="29"/>
    </row>
    <row r="1293" spans="1:11" ht="12.75">
      <c r="A1293" s="29"/>
      <c r="B1293" s="61"/>
      <c r="C1293" s="46"/>
      <c r="D1293" s="12">
        <v>2016</v>
      </c>
      <c r="E1293" s="13">
        <f t="shared" si="112"/>
        <v>18575</v>
      </c>
      <c r="F1293" s="13">
        <f t="shared" si="113"/>
        <v>18575</v>
      </c>
      <c r="G1293" s="13">
        <f t="shared" si="112"/>
        <v>18575</v>
      </c>
      <c r="H1293" s="13">
        <f t="shared" si="112"/>
        <v>0</v>
      </c>
      <c r="I1293" s="13">
        <f t="shared" si="112"/>
        <v>0</v>
      </c>
      <c r="J1293" s="29"/>
      <c r="K1293" s="29"/>
    </row>
    <row r="1294" spans="1:11" ht="12.75">
      <c r="A1294" s="29"/>
      <c r="B1294" s="61"/>
      <c r="C1294" s="46"/>
      <c r="D1294" s="12">
        <v>2017</v>
      </c>
      <c r="E1294" s="13">
        <f t="shared" si="112"/>
        <v>18575</v>
      </c>
      <c r="F1294" s="13">
        <f t="shared" si="113"/>
        <v>18575</v>
      </c>
      <c r="G1294" s="13">
        <f t="shared" si="112"/>
        <v>18575</v>
      </c>
      <c r="H1294" s="13">
        <f t="shared" si="112"/>
        <v>0</v>
      </c>
      <c r="I1294" s="13">
        <f t="shared" si="112"/>
        <v>0</v>
      </c>
      <c r="J1294" s="29"/>
      <c r="K1294" s="29"/>
    </row>
    <row r="1295" spans="1:11" ht="14.25" customHeight="1">
      <c r="A1295" s="38" t="s">
        <v>392</v>
      </c>
      <c r="B1295" s="71" t="s">
        <v>424</v>
      </c>
      <c r="C1295" s="33" t="s">
        <v>136</v>
      </c>
      <c r="D1295" s="36" t="s">
        <v>394</v>
      </c>
      <c r="E1295" s="76">
        <f aca="true" t="shared" si="114" ref="E1295:E1306">G1295+H1295+I1295</f>
        <v>20000</v>
      </c>
      <c r="F1295" s="14">
        <f t="shared" si="113"/>
        <v>20000</v>
      </c>
      <c r="G1295" s="76">
        <f>G1296+G1297+G1298+G1299+G1300</f>
        <v>20000</v>
      </c>
      <c r="H1295" s="76">
        <f>H1296+H1297+H1298+H1299+H1300</f>
        <v>0</v>
      </c>
      <c r="I1295" s="76">
        <f>I1296+I1297+I1298+I1299+I1300</f>
        <v>0</v>
      </c>
      <c r="J1295" s="11" t="s">
        <v>167</v>
      </c>
      <c r="K1295" s="38"/>
    </row>
    <row r="1296" spans="1:11" ht="15">
      <c r="A1296" s="38"/>
      <c r="B1296" s="71"/>
      <c r="C1296" s="33"/>
      <c r="D1296" s="36">
        <v>2013</v>
      </c>
      <c r="E1296" s="76">
        <f t="shared" si="114"/>
        <v>4000</v>
      </c>
      <c r="F1296" s="14">
        <f t="shared" si="113"/>
        <v>4000</v>
      </c>
      <c r="G1296" s="76">
        <v>4000</v>
      </c>
      <c r="H1296" s="76"/>
      <c r="I1296" s="76"/>
      <c r="J1296" s="11"/>
      <c r="K1296" s="38"/>
    </row>
    <row r="1297" spans="1:11" ht="15">
      <c r="A1297" s="38"/>
      <c r="B1297" s="71"/>
      <c r="C1297" s="33"/>
      <c r="D1297" s="36">
        <v>2014</v>
      </c>
      <c r="E1297" s="76">
        <f t="shared" si="114"/>
        <v>4000</v>
      </c>
      <c r="F1297" s="14">
        <f t="shared" si="113"/>
        <v>4000</v>
      </c>
      <c r="G1297" s="76">
        <v>4000</v>
      </c>
      <c r="H1297" s="76"/>
      <c r="I1297" s="76"/>
      <c r="J1297" s="11"/>
      <c r="K1297" s="38"/>
    </row>
    <row r="1298" spans="1:11" ht="15">
      <c r="A1298" s="38"/>
      <c r="B1298" s="71"/>
      <c r="C1298" s="33"/>
      <c r="D1298" s="36">
        <v>2015</v>
      </c>
      <c r="E1298" s="76">
        <f t="shared" si="114"/>
        <v>4000</v>
      </c>
      <c r="F1298" s="14">
        <f t="shared" si="113"/>
        <v>4000</v>
      </c>
      <c r="G1298" s="76">
        <v>4000</v>
      </c>
      <c r="H1298" s="76"/>
      <c r="I1298" s="76"/>
      <c r="J1298" s="11"/>
      <c r="K1298" s="38"/>
    </row>
    <row r="1299" spans="1:11" ht="15">
      <c r="A1299" s="38"/>
      <c r="B1299" s="71"/>
      <c r="C1299" s="33"/>
      <c r="D1299" s="36">
        <v>2016</v>
      </c>
      <c r="E1299" s="76">
        <f t="shared" si="114"/>
        <v>4000</v>
      </c>
      <c r="F1299" s="14">
        <f t="shared" si="113"/>
        <v>4000</v>
      </c>
      <c r="G1299" s="76">
        <v>4000</v>
      </c>
      <c r="H1299" s="76"/>
      <c r="I1299" s="76"/>
      <c r="J1299" s="11"/>
      <c r="K1299" s="38"/>
    </row>
    <row r="1300" spans="1:11" ht="15">
      <c r="A1300" s="38"/>
      <c r="B1300" s="71"/>
      <c r="C1300" s="33"/>
      <c r="D1300" s="36">
        <v>2017</v>
      </c>
      <c r="E1300" s="76">
        <f t="shared" si="114"/>
        <v>4000</v>
      </c>
      <c r="F1300" s="14">
        <f t="shared" si="113"/>
        <v>4000</v>
      </c>
      <c r="G1300" s="76">
        <v>4000</v>
      </c>
      <c r="H1300" s="76"/>
      <c r="I1300" s="76"/>
      <c r="J1300" s="11"/>
      <c r="K1300" s="38"/>
    </row>
    <row r="1301" spans="1:11" ht="15">
      <c r="A1301" s="38" t="s">
        <v>395</v>
      </c>
      <c r="B1301" s="71" t="s">
        <v>425</v>
      </c>
      <c r="C1301" s="33" t="s">
        <v>136</v>
      </c>
      <c r="D1301" s="36" t="s">
        <v>394</v>
      </c>
      <c r="E1301" s="76">
        <f t="shared" si="114"/>
        <v>125</v>
      </c>
      <c r="F1301" s="14">
        <f t="shared" si="113"/>
        <v>125</v>
      </c>
      <c r="G1301" s="76">
        <f>G1302+G1303+G1304+G1305+G1306</f>
        <v>125</v>
      </c>
      <c r="H1301" s="76">
        <f>H1302+H1303+H1304+H1305+H1306</f>
        <v>0</v>
      </c>
      <c r="I1301" s="76">
        <f>I1302+I1303+I1304+I1305+I1306</f>
        <v>0</v>
      </c>
      <c r="J1301" s="11" t="s">
        <v>167</v>
      </c>
      <c r="K1301" s="38"/>
    </row>
    <row r="1302" spans="1:11" ht="15">
      <c r="A1302" s="38"/>
      <c r="B1302" s="71"/>
      <c r="C1302" s="33"/>
      <c r="D1302" s="36">
        <v>2013</v>
      </c>
      <c r="E1302" s="76">
        <f t="shared" si="114"/>
        <v>25</v>
      </c>
      <c r="F1302" s="14">
        <f t="shared" si="113"/>
        <v>25</v>
      </c>
      <c r="G1302" s="76">
        <v>25</v>
      </c>
      <c r="H1302" s="76"/>
      <c r="I1302" s="76"/>
      <c r="J1302" s="11"/>
      <c r="K1302" s="38"/>
    </row>
    <row r="1303" spans="1:11" ht="15">
      <c r="A1303" s="38"/>
      <c r="B1303" s="71"/>
      <c r="C1303" s="33"/>
      <c r="D1303" s="36">
        <v>2014</v>
      </c>
      <c r="E1303" s="76">
        <f t="shared" si="114"/>
        <v>25</v>
      </c>
      <c r="F1303" s="14">
        <f t="shared" si="113"/>
        <v>25</v>
      </c>
      <c r="G1303" s="76">
        <v>25</v>
      </c>
      <c r="H1303" s="76"/>
      <c r="I1303" s="76"/>
      <c r="J1303" s="11"/>
      <c r="K1303" s="38"/>
    </row>
    <row r="1304" spans="1:11" ht="15">
      <c r="A1304" s="38"/>
      <c r="B1304" s="71"/>
      <c r="C1304" s="33"/>
      <c r="D1304" s="36">
        <v>2015</v>
      </c>
      <c r="E1304" s="76">
        <f t="shared" si="114"/>
        <v>25</v>
      </c>
      <c r="F1304" s="14">
        <f t="shared" si="113"/>
        <v>25</v>
      </c>
      <c r="G1304" s="76">
        <v>25</v>
      </c>
      <c r="H1304" s="76"/>
      <c r="I1304" s="76"/>
      <c r="J1304" s="11"/>
      <c r="K1304" s="38"/>
    </row>
    <row r="1305" spans="1:11" ht="15">
      <c r="A1305" s="38"/>
      <c r="B1305" s="71"/>
      <c r="C1305" s="33"/>
      <c r="D1305" s="36">
        <v>2016</v>
      </c>
      <c r="E1305" s="76">
        <f t="shared" si="114"/>
        <v>25</v>
      </c>
      <c r="F1305" s="14">
        <f t="shared" si="113"/>
        <v>25</v>
      </c>
      <c r="G1305" s="76">
        <v>25</v>
      </c>
      <c r="H1305" s="76"/>
      <c r="I1305" s="76"/>
      <c r="J1305" s="11"/>
      <c r="K1305" s="38"/>
    </row>
    <row r="1306" spans="1:11" ht="15">
      <c r="A1306" s="38"/>
      <c r="B1306" s="71"/>
      <c r="C1306" s="33"/>
      <c r="D1306" s="36">
        <v>2017</v>
      </c>
      <c r="E1306" s="76">
        <f t="shared" si="114"/>
        <v>25</v>
      </c>
      <c r="F1306" s="14">
        <f t="shared" si="113"/>
        <v>25</v>
      </c>
      <c r="G1306" s="76">
        <v>25</v>
      </c>
      <c r="H1306" s="76"/>
      <c r="I1306" s="76"/>
      <c r="J1306" s="11"/>
      <c r="K1306" s="38"/>
    </row>
    <row r="1307" spans="1:11" ht="15">
      <c r="A1307" s="38" t="s">
        <v>396</v>
      </c>
      <c r="B1307" s="71" t="s">
        <v>426</v>
      </c>
      <c r="C1307" s="33" t="s">
        <v>136</v>
      </c>
      <c r="D1307" s="36" t="s">
        <v>394</v>
      </c>
      <c r="E1307" s="76">
        <f>E1308+E1309+E1310+E1311+E1312</f>
        <v>32750</v>
      </c>
      <c r="F1307" s="14">
        <f t="shared" si="113"/>
        <v>32750</v>
      </c>
      <c r="G1307" s="76">
        <f>G1308+G1309+G1310+G1311+G1312</f>
        <v>32750</v>
      </c>
      <c r="H1307" s="76">
        <f>H1308+H1309+H1310+H1311+H1312</f>
        <v>0</v>
      </c>
      <c r="I1307" s="76">
        <f>I1308+I1309+I1310+I1311+I1312</f>
        <v>0</v>
      </c>
      <c r="J1307" s="11" t="s">
        <v>167</v>
      </c>
      <c r="K1307" s="38"/>
    </row>
    <row r="1308" spans="1:11" ht="15">
      <c r="A1308" s="38"/>
      <c r="B1308" s="71"/>
      <c r="C1308" s="33"/>
      <c r="D1308" s="36">
        <v>2013</v>
      </c>
      <c r="E1308" s="76">
        <f>G1308+H1308+I1308</f>
        <v>6550</v>
      </c>
      <c r="F1308" s="14">
        <f t="shared" si="113"/>
        <v>6550</v>
      </c>
      <c r="G1308" s="76">
        <v>6550</v>
      </c>
      <c r="H1308" s="76"/>
      <c r="I1308" s="76"/>
      <c r="J1308" s="11"/>
      <c r="K1308" s="38"/>
    </row>
    <row r="1309" spans="1:11" ht="15">
      <c r="A1309" s="38"/>
      <c r="B1309" s="71"/>
      <c r="C1309" s="33"/>
      <c r="D1309" s="36">
        <v>2014</v>
      </c>
      <c r="E1309" s="76">
        <f aca="true" t="shared" si="115" ref="E1309:E1318">G1309+H1309+I1309</f>
        <v>6550</v>
      </c>
      <c r="F1309" s="14">
        <f t="shared" si="113"/>
        <v>6550</v>
      </c>
      <c r="G1309" s="76">
        <v>6550</v>
      </c>
      <c r="H1309" s="76"/>
      <c r="I1309" s="76"/>
      <c r="J1309" s="11"/>
      <c r="K1309" s="38"/>
    </row>
    <row r="1310" spans="1:11" ht="15">
      <c r="A1310" s="38"/>
      <c r="B1310" s="71"/>
      <c r="C1310" s="33"/>
      <c r="D1310" s="36">
        <v>2015</v>
      </c>
      <c r="E1310" s="76">
        <f t="shared" si="115"/>
        <v>6550</v>
      </c>
      <c r="F1310" s="14">
        <f t="shared" si="113"/>
        <v>6550</v>
      </c>
      <c r="G1310" s="76">
        <v>6550</v>
      </c>
      <c r="H1310" s="76"/>
      <c r="I1310" s="76"/>
      <c r="J1310" s="11"/>
      <c r="K1310" s="38"/>
    </row>
    <row r="1311" spans="1:11" ht="15">
      <c r="A1311" s="38"/>
      <c r="B1311" s="71"/>
      <c r="C1311" s="33"/>
      <c r="D1311" s="36">
        <v>2016</v>
      </c>
      <c r="E1311" s="76">
        <f t="shared" si="115"/>
        <v>6550</v>
      </c>
      <c r="F1311" s="14">
        <f t="shared" si="113"/>
        <v>6550</v>
      </c>
      <c r="G1311" s="76">
        <v>6550</v>
      </c>
      <c r="H1311" s="76"/>
      <c r="I1311" s="76"/>
      <c r="J1311" s="11"/>
      <c r="K1311" s="38"/>
    </row>
    <row r="1312" spans="1:11" ht="15">
      <c r="A1312" s="38"/>
      <c r="B1312" s="71"/>
      <c r="C1312" s="33"/>
      <c r="D1312" s="36">
        <v>2017</v>
      </c>
      <c r="E1312" s="76">
        <f t="shared" si="115"/>
        <v>6550</v>
      </c>
      <c r="F1312" s="14">
        <f t="shared" si="113"/>
        <v>6550</v>
      </c>
      <c r="G1312" s="76">
        <v>6550</v>
      </c>
      <c r="H1312" s="76"/>
      <c r="I1312" s="76"/>
      <c r="J1312" s="11"/>
      <c r="K1312" s="38"/>
    </row>
    <row r="1313" spans="1:11" ht="15">
      <c r="A1313" s="38" t="s">
        <v>398</v>
      </c>
      <c r="B1313" s="71" t="s">
        <v>427</v>
      </c>
      <c r="C1313" s="33" t="s">
        <v>136</v>
      </c>
      <c r="D1313" s="36" t="s">
        <v>394</v>
      </c>
      <c r="E1313" s="76">
        <f t="shared" si="115"/>
        <v>40000</v>
      </c>
      <c r="F1313" s="14">
        <f t="shared" si="113"/>
        <v>40000</v>
      </c>
      <c r="G1313" s="76">
        <f>G1314+G1315+G1316+G1317+G1318</f>
        <v>40000</v>
      </c>
      <c r="H1313" s="76">
        <f>H1314+H1315+H1316+H1317+H1318</f>
        <v>0</v>
      </c>
      <c r="I1313" s="76">
        <f>I1314+I1315+I1316+I1317+I1318</f>
        <v>0</v>
      </c>
      <c r="J1313" s="11" t="s">
        <v>167</v>
      </c>
      <c r="K1313" s="38"/>
    </row>
    <row r="1314" spans="1:11" ht="15">
      <c r="A1314" s="38"/>
      <c r="B1314" s="71"/>
      <c r="C1314" s="33"/>
      <c r="D1314" s="36">
        <v>2013</v>
      </c>
      <c r="E1314" s="76">
        <f t="shared" si="115"/>
        <v>8000</v>
      </c>
      <c r="F1314" s="14">
        <f t="shared" si="113"/>
        <v>8000</v>
      </c>
      <c r="G1314" s="76">
        <v>8000</v>
      </c>
      <c r="H1314" s="76"/>
      <c r="I1314" s="76"/>
      <c r="J1314" s="11"/>
      <c r="K1314" s="38"/>
    </row>
    <row r="1315" spans="1:11" ht="15">
      <c r="A1315" s="38"/>
      <c r="B1315" s="71"/>
      <c r="C1315" s="33"/>
      <c r="D1315" s="36">
        <v>2014</v>
      </c>
      <c r="E1315" s="76">
        <f t="shared" si="115"/>
        <v>8000</v>
      </c>
      <c r="F1315" s="14">
        <f t="shared" si="113"/>
        <v>8000</v>
      </c>
      <c r="G1315" s="76">
        <v>8000</v>
      </c>
      <c r="H1315" s="76"/>
      <c r="I1315" s="76"/>
      <c r="J1315" s="11"/>
      <c r="K1315" s="38"/>
    </row>
    <row r="1316" spans="1:11" ht="15">
      <c r="A1316" s="38"/>
      <c r="B1316" s="71"/>
      <c r="C1316" s="33"/>
      <c r="D1316" s="36">
        <v>2015</v>
      </c>
      <c r="E1316" s="76">
        <f t="shared" si="115"/>
        <v>8000</v>
      </c>
      <c r="F1316" s="14">
        <f t="shared" si="113"/>
        <v>8000</v>
      </c>
      <c r="G1316" s="76">
        <v>8000</v>
      </c>
      <c r="H1316" s="76"/>
      <c r="I1316" s="76"/>
      <c r="J1316" s="11"/>
      <c r="K1316" s="38"/>
    </row>
    <row r="1317" spans="1:11" ht="15">
      <c r="A1317" s="38"/>
      <c r="B1317" s="71"/>
      <c r="C1317" s="33"/>
      <c r="D1317" s="36">
        <v>2016</v>
      </c>
      <c r="E1317" s="76">
        <f t="shared" si="115"/>
        <v>8000</v>
      </c>
      <c r="F1317" s="14">
        <f t="shared" si="113"/>
        <v>8000</v>
      </c>
      <c r="G1317" s="76">
        <v>8000</v>
      </c>
      <c r="H1317" s="76"/>
      <c r="I1317" s="76"/>
      <c r="J1317" s="11"/>
      <c r="K1317" s="38"/>
    </row>
    <row r="1318" spans="1:11" ht="15">
      <c r="A1318" s="38"/>
      <c r="B1318" s="71"/>
      <c r="C1318" s="33"/>
      <c r="D1318" s="36">
        <v>2017</v>
      </c>
      <c r="E1318" s="76">
        <f t="shared" si="115"/>
        <v>8000</v>
      </c>
      <c r="F1318" s="14">
        <f>G1318+H1318</f>
        <v>8000</v>
      </c>
      <c r="G1318" s="76">
        <v>8000</v>
      </c>
      <c r="H1318" s="76"/>
      <c r="I1318" s="76"/>
      <c r="J1318" s="11"/>
      <c r="K1318" s="38"/>
    </row>
    <row r="1319" spans="1:11" ht="18.75">
      <c r="A1319" s="29" t="s">
        <v>168</v>
      </c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</row>
    <row r="1320" spans="1:11" ht="15" customHeight="1">
      <c r="A1320" s="27" t="s">
        <v>392</v>
      </c>
      <c r="B1320" s="32" t="s">
        <v>428</v>
      </c>
      <c r="C1320" s="27"/>
      <c r="D1320" s="12" t="s">
        <v>394</v>
      </c>
      <c r="E1320" s="13">
        <f>E1326+E1332+E1338+E1344+E1350+E1356+E1362+E1368+E1374+E1380+E1386+E1392+E1398+E1404+E1410+E1416+E1422</f>
        <v>532221.5</v>
      </c>
      <c r="F1320" s="13">
        <f>G1320+H1320</f>
        <v>532221.5</v>
      </c>
      <c r="G1320" s="13">
        <f>G1326+G1332+G1338+G1344+G1350+G1356+G1362+G1368+G1374+G1380+G1386+G1392+G1398+G1404+G1410+G1416+G1422</f>
        <v>451022.5</v>
      </c>
      <c r="H1320" s="13">
        <f>H1326+H1332+H1338+H1344+H1350+H1356+H1362+H1368+H1374+H1380+H1386+H1392+H1398+H1404+H1410+H1416+H1422</f>
        <v>81199</v>
      </c>
      <c r="I1320" s="13">
        <f>I1326+I1332+I1338+I1344+I1350+I1356+I1362+I1368+I1374+I1380+I1386+I1392+I1398+I1404+I1410+I1416+I1422</f>
        <v>0</v>
      </c>
      <c r="J1320" s="27"/>
      <c r="K1320" s="27"/>
    </row>
    <row r="1321" spans="1:11" ht="12.75">
      <c r="A1321" s="27"/>
      <c r="B1321" s="32"/>
      <c r="C1321" s="27"/>
      <c r="D1321" s="12">
        <v>2013</v>
      </c>
      <c r="E1321" s="13">
        <f aca="true" t="shared" si="116" ref="E1321:H1325">E1327+E1333+E1339+E1345+E1351+E1357+E1363+E1369+E1375+E1381+E1387+E1393+E1399+E1405+E1411+E1417+E1423</f>
        <v>85516.4</v>
      </c>
      <c r="F1321" s="13">
        <f aca="true" t="shared" si="117" ref="F1321:F1384">G1321+H1321</f>
        <v>85516.4</v>
      </c>
      <c r="G1321" s="13">
        <f t="shared" si="116"/>
        <v>71122.5</v>
      </c>
      <c r="H1321" s="13">
        <f t="shared" si="116"/>
        <v>14393.9</v>
      </c>
      <c r="I1321" s="13"/>
      <c r="J1321" s="27"/>
      <c r="K1321" s="27"/>
    </row>
    <row r="1322" spans="1:11" ht="12.75">
      <c r="A1322" s="27"/>
      <c r="B1322" s="32"/>
      <c r="C1322" s="27"/>
      <c r="D1322" s="12">
        <v>2014</v>
      </c>
      <c r="E1322" s="13">
        <f t="shared" si="116"/>
        <v>128903.3</v>
      </c>
      <c r="F1322" s="13">
        <f t="shared" si="117"/>
        <v>128903.3</v>
      </c>
      <c r="G1322" s="13">
        <f t="shared" si="116"/>
        <v>109500</v>
      </c>
      <c r="H1322" s="13">
        <f t="shared" si="116"/>
        <v>19403.3</v>
      </c>
      <c r="I1322" s="13"/>
      <c r="J1322" s="27"/>
      <c r="K1322" s="27"/>
    </row>
    <row r="1323" spans="1:11" ht="12.75">
      <c r="A1323" s="27"/>
      <c r="B1323" s="32"/>
      <c r="C1323" s="27"/>
      <c r="D1323" s="12">
        <v>2015</v>
      </c>
      <c r="E1323" s="13">
        <f t="shared" si="116"/>
        <v>114751.8</v>
      </c>
      <c r="F1323" s="13">
        <f t="shared" si="117"/>
        <v>114751.8</v>
      </c>
      <c r="G1323" s="13">
        <f t="shared" si="116"/>
        <v>98000</v>
      </c>
      <c r="H1323" s="13">
        <f t="shared" si="116"/>
        <v>16751.8</v>
      </c>
      <c r="I1323" s="13"/>
      <c r="J1323" s="27"/>
      <c r="K1323" s="27"/>
    </row>
    <row r="1324" spans="1:11" ht="12.75">
      <c r="A1324" s="27"/>
      <c r="B1324" s="32"/>
      <c r="C1324" s="27"/>
      <c r="D1324" s="12">
        <v>2016</v>
      </c>
      <c r="E1324" s="13">
        <f t="shared" si="116"/>
        <v>94750</v>
      </c>
      <c r="F1324" s="13">
        <f t="shared" si="117"/>
        <v>94750</v>
      </c>
      <c r="G1324" s="13">
        <f t="shared" si="116"/>
        <v>80300</v>
      </c>
      <c r="H1324" s="13">
        <f t="shared" si="116"/>
        <v>14450</v>
      </c>
      <c r="I1324" s="13"/>
      <c r="J1324" s="27"/>
      <c r="K1324" s="27"/>
    </row>
    <row r="1325" spans="1:11" ht="12.75">
      <c r="A1325" s="27"/>
      <c r="B1325" s="32"/>
      <c r="C1325" s="27"/>
      <c r="D1325" s="12">
        <v>2017</v>
      </c>
      <c r="E1325" s="13">
        <f t="shared" si="116"/>
        <v>108300</v>
      </c>
      <c r="F1325" s="13">
        <f t="shared" si="117"/>
        <v>108300</v>
      </c>
      <c r="G1325" s="13">
        <f t="shared" si="116"/>
        <v>92100</v>
      </c>
      <c r="H1325" s="13">
        <f t="shared" si="116"/>
        <v>16200</v>
      </c>
      <c r="I1325" s="13"/>
      <c r="J1325" s="27"/>
      <c r="K1325" s="27"/>
    </row>
    <row r="1326" spans="1:11" ht="15">
      <c r="A1326" s="34" t="s">
        <v>429</v>
      </c>
      <c r="B1326" s="44" t="s">
        <v>44</v>
      </c>
      <c r="C1326" s="33" t="s">
        <v>490</v>
      </c>
      <c r="D1326" s="36" t="s">
        <v>394</v>
      </c>
      <c r="E1326" s="76">
        <f>E1327+E1328+E1329+E1330+E1331</f>
        <v>14153.1</v>
      </c>
      <c r="F1326" s="14">
        <f t="shared" si="117"/>
        <v>14153.1</v>
      </c>
      <c r="G1326" s="76">
        <f>G1327+G1328+G1329+G1330+G1331</f>
        <v>11322.5</v>
      </c>
      <c r="H1326" s="76">
        <f>H1327+H1328+H1329+H1330+H1331</f>
        <v>2830.6</v>
      </c>
      <c r="I1326" s="76">
        <f>I1327+I1328+I1329+I1330+I1331</f>
        <v>0</v>
      </c>
      <c r="J1326" s="11" t="s">
        <v>162</v>
      </c>
      <c r="K1326" s="38"/>
    </row>
    <row r="1327" spans="1:11" ht="15">
      <c r="A1327" s="34"/>
      <c r="B1327" s="44"/>
      <c r="C1327" s="33"/>
      <c r="D1327" s="36">
        <v>2013</v>
      </c>
      <c r="E1327" s="76">
        <f>G1327+H1327+I1327</f>
        <v>4153.1</v>
      </c>
      <c r="F1327" s="14">
        <f t="shared" si="117"/>
        <v>4153.1</v>
      </c>
      <c r="G1327" s="76">
        <v>3322.5</v>
      </c>
      <c r="H1327" s="76">
        <v>830.6</v>
      </c>
      <c r="I1327" s="76"/>
      <c r="J1327" s="11"/>
      <c r="K1327" s="38"/>
    </row>
    <row r="1328" spans="1:11" ht="15">
      <c r="A1328" s="34"/>
      <c r="B1328" s="44"/>
      <c r="C1328" s="33"/>
      <c r="D1328" s="36">
        <v>2014</v>
      </c>
      <c r="E1328" s="76">
        <f>G1328+H1328+I1328</f>
        <v>10000</v>
      </c>
      <c r="F1328" s="14">
        <f t="shared" si="117"/>
        <v>10000</v>
      </c>
      <c r="G1328" s="76">
        <v>8000</v>
      </c>
      <c r="H1328" s="76">
        <v>2000</v>
      </c>
      <c r="I1328" s="76"/>
      <c r="J1328" s="11"/>
      <c r="K1328" s="38"/>
    </row>
    <row r="1329" spans="1:11" ht="15">
      <c r="A1329" s="34"/>
      <c r="B1329" s="44"/>
      <c r="C1329" s="33"/>
      <c r="D1329" s="36">
        <v>2015</v>
      </c>
      <c r="E1329" s="76">
        <f>G1329+H1329+I1329</f>
        <v>0</v>
      </c>
      <c r="F1329" s="14">
        <f t="shared" si="117"/>
        <v>0</v>
      </c>
      <c r="G1329" s="76"/>
      <c r="H1329" s="76"/>
      <c r="I1329" s="76"/>
      <c r="J1329" s="11"/>
      <c r="K1329" s="38"/>
    </row>
    <row r="1330" spans="1:11" ht="15">
      <c r="A1330" s="34"/>
      <c r="B1330" s="44"/>
      <c r="C1330" s="33"/>
      <c r="D1330" s="36">
        <v>2016</v>
      </c>
      <c r="E1330" s="76">
        <f>G1330+H1330+I1330</f>
        <v>0</v>
      </c>
      <c r="F1330" s="14">
        <f t="shared" si="117"/>
        <v>0</v>
      </c>
      <c r="G1330" s="76"/>
      <c r="H1330" s="76"/>
      <c r="I1330" s="76"/>
      <c r="J1330" s="11"/>
      <c r="K1330" s="38"/>
    </row>
    <row r="1331" spans="1:11" ht="15">
      <c r="A1331" s="34"/>
      <c r="B1331" s="44"/>
      <c r="C1331" s="33"/>
      <c r="D1331" s="36">
        <v>2017</v>
      </c>
      <c r="E1331" s="76">
        <f>G1331+H1331+I1331</f>
        <v>0</v>
      </c>
      <c r="F1331" s="14">
        <f t="shared" si="117"/>
        <v>0</v>
      </c>
      <c r="G1331" s="76"/>
      <c r="H1331" s="76"/>
      <c r="I1331" s="76"/>
      <c r="J1331" s="11"/>
      <c r="K1331" s="38"/>
    </row>
    <row r="1332" spans="1:11" ht="15">
      <c r="A1332" s="34" t="s">
        <v>431</v>
      </c>
      <c r="B1332" s="44" t="s">
        <v>377</v>
      </c>
      <c r="C1332" s="33" t="s">
        <v>505</v>
      </c>
      <c r="D1332" s="36" t="s">
        <v>394</v>
      </c>
      <c r="E1332" s="76">
        <f>E1333+E1334+E1335+E1336+E1337</f>
        <v>29700</v>
      </c>
      <c r="F1332" s="14">
        <f t="shared" si="117"/>
        <v>29700</v>
      </c>
      <c r="G1332" s="76">
        <f>G1333+G1334+G1335+G1336+G1337</f>
        <v>26800</v>
      </c>
      <c r="H1332" s="76">
        <f>H1333+H1334+H1335+H1336+H1337</f>
        <v>2900</v>
      </c>
      <c r="I1332" s="76">
        <f>I1333+I1334+I1335+I1336+I1337</f>
        <v>0</v>
      </c>
      <c r="J1332" s="11" t="s">
        <v>146</v>
      </c>
      <c r="K1332" s="38"/>
    </row>
    <row r="1333" spans="1:11" ht="15">
      <c r="A1333" s="34"/>
      <c r="B1333" s="44"/>
      <c r="C1333" s="33"/>
      <c r="D1333" s="36">
        <v>2013</v>
      </c>
      <c r="E1333" s="76">
        <f>G1333+H1333+I1333</f>
        <v>7300</v>
      </c>
      <c r="F1333" s="14">
        <f t="shared" si="117"/>
        <v>7300</v>
      </c>
      <c r="G1333" s="76">
        <v>6500</v>
      </c>
      <c r="H1333" s="76">
        <v>800</v>
      </c>
      <c r="I1333" s="76"/>
      <c r="J1333" s="11"/>
      <c r="K1333" s="38"/>
    </row>
    <row r="1334" spans="1:11" ht="15">
      <c r="A1334" s="34"/>
      <c r="B1334" s="44"/>
      <c r="C1334" s="33"/>
      <c r="D1334" s="36">
        <v>2014</v>
      </c>
      <c r="E1334" s="76">
        <f>G1334+H1334+I1334</f>
        <v>6600</v>
      </c>
      <c r="F1334" s="14">
        <f t="shared" si="117"/>
        <v>6600</v>
      </c>
      <c r="G1334" s="76">
        <v>6000</v>
      </c>
      <c r="H1334" s="76">
        <v>600</v>
      </c>
      <c r="I1334" s="76"/>
      <c r="J1334" s="11"/>
      <c r="K1334" s="38"/>
    </row>
    <row r="1335" spans="1:11" ht="15">
      <c r="A1335" s="34"/>
      <c r="B1335" s="44"/>
      <c r="C1335" s="33"/>
      <c r="D1335" s="36">
        <v>2015</v>
      </c>
      <c r="E1335" s="76">
        <f>G1335+H1335+I1335</f>
        <v>2200</v>
      </c>
      <c r="F1335" s="14">
        <f t="shared" si="117"/>
        <v>2200</v>
      </c>
      <c r="G1335" s="76">
        <v>2000</v>
      </c>
      <c r="H1335" s="76">
        <v>200</v>
      </c>
      <c r="I1335" s="76"/>
      <c r="J1335" s="11"/>
      <c r="K1335" s="38"/>
    </row>
    <row r="1336" spans="1:11" ht="15">
      <c r="A1336" s="34"/>
      <c r="B1336" s="44"/>
      <c r="C1336" s="33"/>
      <c r="D1336" s="36">
        <v>2016</v>
      </c>
      <c r="E1336" s="76">
        <f>G1336+H1336+I1336</f>
        <v>6600</v>
      </c>
      <c r="F1336" s="14">
        <f t="shared" si="117"/>
        <v>6600</v>
      </c>
      <c r="G1336" s="76">
        <v>6000</v>
      </c>
      <c r="H1336" s="76">
        <v>600</v>
      </c>
      <c r="I1336" s="76"/>
      <c r="J1336" s="11"/>
      <c r="K1336" s="38"/>
    </row>
    <row r="1337" spans="1:11" ht="15">
      <c r="A1337" s="34"/>
      <c r="B1337" s="44"/>
      <c r="C1337" s="33"/>
      <c r="D1337" s="36">
        <v>2017</v>
      </c>
      <c r="E1337" s="76">
        <f>G1337+H1337+I1337</f>
        <v>7000</v>
      </c>
      <c r="F1337" s="14">
        <f t="shared" si="117"/>
        <v>7000</v>
      </c>
      <c r="G1337" s="76">
        <v>6300</v>
      </c>
      <c r="H1337" s="76">
        <v>700</v>
      </c>
      <c r="I1337" s="76"/>
      <c r="J1337" s="11"/>
      <c r="K1337" s="38"/>
    </row>
    <row r="1338" spans="1:11" ht="15">
      <c r="A1338" s="34" t="s">
        <v>433</v>
      </c>
      <c r="B1338" s="44" t="s">
        <v>376</v>
      </c>
      <c r="C1338" s="33" t="s">
        <v>7</v>
      </c>
      <c r="D1338" s="36" t="s">
        <v>394</v>
      </c>
      <c r="E1338" s="76">
        <f>E1339+E1340+E1341+E1342+E1343</f>
        <v>3658</v>
      </c>
      <c r="F1338" s="14">
        <f t="shared" si="117"/>
        <v>3658</v>
      </c>
      <c r="G1338" s="76">
        <f>G1339+G1340+G1341+G1342+G1343</f>
        <v>3000</v>
      </c>
      <c r="H1338" s="76">
        <f>H1339+H1340+H1341+H1342+H1343</f>
        <v>658</v>
      </c>
      <c r="I1338" s="76">
        <f>I1339+I1340+I1341+I1342+I1343</f>
        <v>0</v>
      </c>
      <c r="J1338" s="11" t="s">
        <v>163</v>
      </c>
      <c r="K1338" s="38"/>
    </row>
    <row r="1339" spans="1:11" ht="15">
      <c r="A1339" s="34"/>
      <c r="B1339" s="44"/>
      <c r="C1339" s="33"/>
      <c r="D1339" s="36">
        <v>2013</v>
      </c>
      <c r="E1339" s="76">
        <f>G1339+H1339+I1339</f>
        <v>3354</v>
      </c>
      <c r="F1339" s="14">
        <f t="shared" si="117"/>
        <v>3354</v>
      </c>
      <c r="G1339" s="76">
        <v>3000</v>
      </c>
      <c r="H1339" s="76">
        <v>354</v>
      </c>
      <c r="I1339" s="76"/>
      <c r="J1339" s="11"/>
      <c r="K1339" s="38"/>
    </row>
    <row r="1340" spans="1:11" ht="15">
      <c r="A1340" s="34"/>
      <c r="B1340" s="44"/>
      <c r="C1340" s="33"/>
      <c r="D1340" s="36">
        <v>2014</v>
      </c>
      <c r="E1340" s="76">
        <f>G1340+H1340+I1340</f>
        <v>150</v>
      </c>
      <c r="F1340" s="14">
        <f>G1340+H1340</f>
        <v>150</v>
      </c>
      <c r="G1340" s="76"/>
      <c r="H1340" s="76">
        <v>150</v>
      </c>
      <c r="I1340" s="76"/>
      <c r="J1340" s="11"/>
      <c r="K1340" s="38"/>
    </row>
    <row r="1341" spans="1:11" ht="15">
      <c r="A1341" s="34"/>
      <c r="B1341" s="44"/>
      <c r="C1341" s="33"/>
      <c r="D1341" s="36">
        <v>2015</v>
      </c>
      <c r="E1341" s="76">
        <f>G1341+H1341+I1341</f>
        <v>154</v>
      </c>
      <c r="F1341" s="14">
        <f t="shared" si="117"/>
        <v>154</v>
      </c>
      <c r="G1341" s="76"/>
      <c r="H1341" s="76">
        <v>154</v>
      </c>
      <c r="I1341" s="76"/>
      <c r="J1341" s="11"/>
      <c r="K1341" s="38"/>
    </row>
    <row r="1342" spans="1:11" ht="15">
      <c r="A1342" s="34"/>
      <c r="B1342" s="44"/>
      <c r="C1342" s="33"/>
      <c r="D1342" s="36">
        <v>2016</v>
      </c>
      <c r="E1342" s="76">
        <f>G1342+H1342+I1342</f>
        <v>0</v>
      </c>
      <c r="F1342" s="14">
        <f t="shared" si="117"/>
        <v>0</v>
      </c>
      <c r="G1342" s="76"/>
      <c r="H1342" s="76"/>
      <c r="I1342" s="76"/>
      <c r="J1342" s="11"/>
      <c r="K1342" s="38"/>
    </row>
    <row r="1343" spans="1:11" ht="15">
      <c r="A1343" s="34"/>
      <c r="B1343" s="44"/>
      <c r="C1343" s="33"/>
      <c r="D1343" s="36">
        <v>2017</v>
      </c>
      <c r="E1343" s="76">
        <f>G1343+H1343+I1343</f>
        <v>0</v>
      </c>
      <c r="F1343" s="14">
        <f t="shared" si="117"/>
        <v>0</v>
      </c>
      <c r="G1343" s="76"/>
      <c r="H1343" s="76"/>
      <c r="I1343" s="76"/>
      <c r="J1343" s="11"/>
      <c r="K1343" s="38"/>
    </row>
    <row r="1344" spans="1:11" ht="15">
      <c r="A1344" s="34" t="s">
        <v>436</v>
      </c>
      <c r="B1344" s="44" t="s">
        <v>375</v>
      </c>
      <c r="C1344" s="33" t="s">
        <v>18</v>
      </c>
      <c r="D1344" s="36" t="s">
        <v>394</v>
      </c>
      <c r="E1344" s="76">
        <f>E1345+E1346+E1347+E1348+E1349</f>
        <v>21045.9</v>
      </c>
      <c r="F1344" s="14">
        <f t="shared" si="117"/>
        <v>21045.9</v>
      </c>
      <c r="G1344" s="76">
        <f>G1345+G1346+G1347+G1348+G1349</f>
        <v>18500</v>
      </c>
      <c r="H1344" s="76">
        <f>H1345+H1346+H1347+H1348+H1349</f>
        <v>2545.9</v>
      </c>
      <c r="I1344" s="76">
        <f>I1345+I1346+I1347+I1348+I1349</f>
        <v>0</v>
      </c>
      <c r="J1344" s="11" t="s">
        <v>147</v>
      </c>
      <c r="K1344" s="38"/>
    </row>
    <row r="1345" spans="1:11" ht="15">
      <c r="A1345" s="34"/>
      <c r="B1345" s="44"/>
      <c r="C1345" s="33"/>
      <c r="D1345" s="36">
        <v>2013</v>
      </c>
      <c r="E1345" s="76">
        <f>G1345+H1345+I1345</f>
        <v>2895.9</v>
      </c>
      <c r="F1345" s="14">
        <f t="shared" si="117"/>
        <v>2895.9</v>
      </c>
      <c r="G1345" s="76">
        <v>2000</v>
      </c>
      <c r="H1345" s="76">
        <v>895.9</v>
      </c>
      <c r="I1345" s="76"/>
      <c r="J1345" s="11"/>
      <c r="K1345" s="38"/>
    </row>
    <row r="1346" spans="1:11" ht="15">
      <c r="A1346" s="34"/>
      <c r="B1346" s="44"/>
      <c r="C1346" s="33"/>
      <c r="D1346" s="36">
        <v>2014</v>
      </c>
      <c r="E1346" s="76">
        <f>G1346+H1346+I1346</f>
        <v>5500</v>
      </c>
      <c r="F1346" s="14">
        <f t="shared" si="117"/>
        <v>5500</v>
      </c>
      <c r="G1346" s="76">
        <v>5000</v>
      </c>
      <c r="H1346" s="76">
        <v>500</v>
      </c>
      <c r="I1346" s="76"/>
      <c r="J1346" s="11"/>
      <c r="K1346" s="38"/>
    </row>
    <row r="1347" spans="1:11" ht="15">
      <c r="A1347" s="34"/>
      <c r="B1347" s="44"/>
      <c r="C1347" s="33"/>
      <c r="D1347" s="36">
        <v>2015</v>
      </c>
      <c r="E1347" s="76">
        <f>G1347+H1347+I1347</f>
        <v>5500</v>
      </c>
      <c r="F1347" s="14">
        <f t="shared" si="117"/>
        <v>5500</v>
      </c>
      <c r="G1347" s="76">
        <v>5000</v>
      </c>
      <c r="H1347" s="76">
        <v>500</v>
      </c>
      <c r="I1347" s="76"/>
      <c r="J1347" s="11"/>
      <c r="K1347" s="38"/>
    </row>
    <row r="1348" spans="1:11" ht="15">
      <c r="A1348" s="34"/>
      <c r="B1348" s="44"/>
      <c r="C1348" s="33"/>
      <c r="D1348" s="36">
        <v>2016</v>
      </c>
      <c r="E1348" s="76">
        <f>G1348+H1348+I1348</f>
        <v>3300</v>
      </c>
      <c r="F1348" s="14">
        <f t="shared" si="117"/>
        <v>3300</v>
      </c>
      <c r="G1348" s="76">
        <v>3000</v>
      </c>
      <c r="H1348" s="76">
        <v>300</v>
      </c>
      <c r="I1348" s="76"/>
      <c r="J1348" s="11"/>
      <c r="K1348" s="38"/>
    </row>
    <row r="1349" spans="1:11" ht="15">
      <c r="A1349" s="34"/>
      <c r="B1349" s="44"/>
      <c r="C1349" s="33"/>
      <c r="D1349" s="36">
        <v>2017</v>
      </c>
      <c r="E1349" s="76">
        <f>G1349+H1349+I1349</f>
        <v>3850</v>
      </c>
      <c r="F1349" s="14">
        <f t="shared" si="117"/>
        <v>3850</v>
      </c>
      <c r="G1349" s="76">
        <v>3500</v>
      </c>
      <c r="H1349" s="76">
        <v>350</v>
      </c>
      <c r="I1349" s="76"/>
      <c r="J1349" s="11"/>
      <c r="K1349" s="38"/>
    </row>
    <row r="1350" spans="1:11" ht="15">
      <c r="A1350" s="34" t="s">
        <v>437</v>
      </c>
      <c r="B1350" s="44" t="s">
        <v>374</v>
      </c>
      <c r="C1350" s="33" t="s">
        <v>25</v>
      </c>
      <c r="D1350" s="36" t="s">
        <v>394</v>
      </c>
      <c r="E1350" s="76">
        <f>E1351+E1352+E1353+E1354+E1355</f>
        <v>22000</v>
      </c>
      <c r="F1350" s="14">
        <f t="shared" si="117"/>
        <v>22000</v>
      </c>
      <c r="G1350" s="76">
        <f>G1351+G1352+G1353+G1354+G1355</f>
        <v>20000</v>
      </c>
      <c r="H1350" s="76">
        <f>H1351+H1352+H1353+H1354+H1355</f>
        <v>2000</v>
      </c>
      <c r="I1350" s="76">
        <f>I1351+I1352+I1353+I1354+I1355</f>
        <v>0</v>
      </c>
      <c r="J1350" s="11" t="s">
        <v>150</v>
      </c>
      <c r="K1350" s="38"/>
    </row>
    <row r="1351" spans="1:11" ht="15">
      <c r="A1351" s="34"/>
      <c r="B1351" s="44"/>
      <c r="C1351" s="33"/>
      <c r="D1351" s="36">
        <v>2013</v>
      </c>
      <c r="E1351" s="76">
        <f>G1351+H1351+I1351</f>
        <v>0</v>
      </c>
      <c r="F1351" s="14">
        <f t="shared" si="117"/>
        <v>0</v>
      </c>
      <c r="G1351" s="76"/>
      <c r="H1351" s="76"/>
      <c r="I1351" s="76"/>
      <c r="J1351" s="11"/>
      <c r="K1351" s="38"/>
    </row>
    <row r="1352" spans="1:11" ht="15">
      <c r="A1352" s="34"/>
      <c r="B1352" s="44"/>
      <c r="C1352" s="33"/>
      <c r="D1352" s="36">
        <v>2014</v>
      </c>
      <c r="E1352" s="76">
        <f>G1352+H1352+I1352</f>
        <v>5500</v>
      </c>
      <c r="F1352" s="14">
        <f>G1352+H1352</f>
        <v>5500</v>
      </c>
      <c r="G1352" s="76">
        <v>5000</v>
      </c>
      <c r="H1352" s="76">
        <v>500</v>
      </c>
      <c r="I1352" s="76"/>
      <c r="J1352" s="11"/>
      <c r="K1352" s="38"/>
    </row>
    <row r="1353" spans="1:11" ht="15">
      <c r="A1353" s="34"/>
      <c r="B1353" s="44"/>
      <c r="C1353" s="33"/>
      <c r="D1353" s="36">
        <v>2015</v>
      </c>
      <c r="E1353" s="76">
        <f>G1353+H1353+I1353</f>
        <v>5500</v>
      </c>
      <c r="F1353" s="14">
        <f t="shared" si="117"/>
        <v>5500</v>
      </c>
      <c r="G1353" s="76">
        <v>5000</v>
      </c>
      <c r="H1353" s="76">
        <v>500</v>
      </c>
      <c r="I1353" s="76"/>
      <c r="J1353" s="11"/>
      <c r="K1353" s="38"/>
    </row>
    <row r="1354" spans="1:11" ht="15">
      <c r="A1354" s="34"/>
      <c r="B1354" s="44"/>
      <c r="C1354" s="33"/>
      <c r="D1354" s="36">
        <v>2016</v>
      </c>
      <c r="E1354" s="76">
        <f>G1354+H1354+I1354</f>
        <v>5500</v>
      </c>
      <c r="F1354" s="14">
        <f t="shared" si="117"/>
        <v>5500</v>
      </c>
      <c r="G1354" s="76">
        <v>5000</v>
      </c>
      <c r="H1354" s="76">
        <v>500</v>
      </c>
      <c r="I1354" s="76"/>
      <c r="J1354" s="11"/>
      <c r="K1354" s="38"/>
    </row>
    <row r="1355" spans="1:11" ht="15">
      <c r="A1355" s="34"/>
      <c r="B1355" s="44"/>
      <c r="C1355" s="33"/>
      <c r="D1355" s="36">
        <v>2017</v>
      </c>
      <c r="E1355" s="76">
        <f>G1355+H1355+I1355</f>
        <v>5500</v>
      </c>
      <c r="F1355" s="14">
        <f t="shared" si="117"/>
        <v>5500</v>
      </c>
      <c r="G1355" s="76">
        <v>5000</v>
      </c>
      <c r="H1355" s="76">
        <v>500</v>
      </c>
      <c r="I1355" s="76"/>
      <c r="J1355" s="11"/>
      <c r="K1355" s="38"/>
    </row>
    <row r="1356" spans="1:11" ht="15">
      <c r="A1356" s="34" t="s">
        <v>439</v>
      </c>
      <c r="B1356" s="44" t="s">
        <v>373</v>
      </c>
      <c r="C1356" s="33" t="s">
        <v>49</v>
      </c>
      <c r="D1356" s="36" t="s">
        <v>394</v>
      </c>
      <c r="E1356" s="76">
        <f>E1357+E1358+E1359+E1360+E1361</f>
        <v>1912</v>
      </c>
      <c r="F1356" s="14">
        <f t="shared" si="117"/>
        <v>1912</v>
      </c>
      <c r="G1356" s="76">
        <f>G1357+G1358+G1359+G1360+G1361</f>
        <v>1000</v>
      </c>
      <c r="H1356" s="76">
        <f>H1357+H1358+H1359+H1360+H1361</f>
        <v>912</v>
      </c>
      <c r="I1356" s="76">
        <f>I1357+I1358+I1359+I1360+I1361</f>
        <v>0</v>
      </c>
      <c r="J1356" s="11" t="s">
        <v>54</v>
      </c>
      <c r="K1356" s="38"/>
    </row>
    <row r="1357" spans="1:11" ht="15">
      <c r="A1357" s="34"/>
      <c r="B1357" s="44"/>
      <c r="C1357" s="33"/>
      <c r="D1357" s="36">
        <v>2013</v>
      </c>
      <c r="E1357" s="76">
        <f>G1357+H1357+I1357</f>
        <v>1112</v>
      </c>
      <c r="F1357" s="14">
        <f t="shared" si="117"/>
        <v>1112</v>
      </c>
      <c r="G1357" s="76">
        <v>1000</v>
      </c>
      <c r="H1357" s="76">
        <v>112</v>
      </c>
      <c r="I1357" s="76"/>
      <c r="J1357" s="11"/>
      <c r="K1357" s="38"/>
    </row>
    <row r="1358" spans="1:11" ht="15">
      <c r="A1358" s="34"/>
      <c r="B1358" s="44"/>
      <c r="C1358" s="33"/>
      <c r="D1358" s="36">
        <v>2014</v>
      </c>
      <c r="E1358" s="76">
        <f>G1358+H1358+I1358</f>
        <v>200</v>
      </c>
      <c r="F1358" s="14">
        <f t="shared" si="117"/>
        <v>200</v>
      </c>
      <c r="G1358" s="76"/>
      <c r="H1358" s="76">
        <v>200</v>
      </c>
      <c r="I1358" s="76"/>
      <c r="J1358" s="11"/>
      <c r="K1358" s="38"/>
    </row>
    <row r="1359" spans="1:11" ht="15">
      <c r="A1359" s="34"/>
      <c r="B1359" s="44"/>
      <c r="C1359" s="33"/>
      <c r="D1359" s="36">
        <v>2015</v>
      </c>
      <c r="E1359" s="76">
        <f>G1359+H1359+I1359</f>
        <v>200</v>
      </c>
      <c r="F1359" s="14">
        <f t="shared" si="117"/>
        <v>200</v>
      </c>
      <c r="G1359" s="76"/>
      <c r="H1359" s="76">
        <v>200</v>
      </c>
      <c r="I1359" s="76"/>
      <c r="J1359" s="11"/>
      <c r="K1359" s="38"/>
    </row>
    <row r="1360" spans="1:11" ht="15">
      <c r="A1360" s="34"/>
      <c r="B1360" s="44"/>
      <c r="C1360" s="33"/>
      <c r="D1360" s="36">
        <v>2016</v>
      </c>
      <c r="E1360" s="76">
        <f>G1360+H1360+I1360</f>
        <v>200</v>
      </c>
      <c r="F1360" s="14">
        <f t="shared" si="117"/>
        <v>200</v>
      </c>
      <c r="G1360" s="76"/>
      <c r="H1360" s="76">
        <v>200</v>
      </c>
      <c r="I1360" s="76"/>
      <c r="J1360" s="11"/>
      <c r="K1360" s="38"/>
    </row>
    <row r="1361" spans="1:11" ht="15">
      <c r="A1361" s="34"/>
      <c r="B1361" s="44"/>
      <c r="C1361" s="33"/>
      <c r="D1361" s="36">
        <v>2017</v>
      </c>
      <c r="E1361" s="76">
        <f>G1361+H1361+I1361</f>
        <v>200</v>
      </c>
      <c r="F1361" s="14">
        <f t="shared" si="117"/>
        <v>200</v>
      </c>
      <c r="G1361" s="76"/>
      <c r="H1361" s="76">
        <v>200</v>
      </c>
      <c r="I1361" s="76"/>
      <c r="J1361" s="11"/>
      <c r="K1361" s="38"/>
    </row>
    <row r="1362" spans="1:11" ht="15">
      <c r="A1362" s="34" t="s">
        <v>441</v>
      </c>
      <c r="B1362" s="44" t="s">
        <v>372</v>
      </c>
      <c r="C1362" s="33" t="s">
        <v>435</v>
      </c>
      <c r="D1362" s="36" t="s">
        <v>394</v>
      </c>
      <c r="E1362" s="76">
        <f>E1363+E1364+E1365+E1366+E1367</f>
        <v>24050</v>
      </c>
      <c r="F1362" s="14">
        <f t="shared" si="117"/>
        <v>24050</v>
      </c>
      <c r="G1362" s="76">
        <f>G1363+G1364+G1365+G1366+G1367</f>
        <v>21000</v>
      </c>
      <c r="H1362" s="76">
        <f>H1363+H1364+H1365+H1366+H1367</f>
        <v>3050</v>
      </c>
      <c r="I1362" s="76">
        <f>I1363+I1364+I1365+I1366+I1367</f>
        <v>0</v>
      </c>
      <c r="J1362" s="11" t="s">
        <v>142</v>
      </c>
      <c r="K1362" s="38"/>
    </row>
    <row r="1363" spans="1:11" ht="15">
      <c r="A1363" s="34"/>
      <c r="B1363" s="44"/>
      <c r="C1363" s="33"/>
      <c r="D1363" s="36">
        <v>2013</v>
      </c>
      <c r="E1363" s="76">
        <f>G1363+H1363+I1363</f>
        <v>5900</v>
      </c>
      <c r="F1363" s="14">
        <f t="shared" si="117"/>
        <v>5900</v>
      </c>
      <c r="G1363" s="76">
        <v>4500</v>
      </c>
      <c r="H1363" s="76">
        <v>1400</v>
      </c>
      <c r="I1363" s="76"/>
      <c r="J1363" s="11"/>
      <c r="K1363" s="38"/>
    </row>
    <row r="1364" spans="1:11" ht="15">
      <c r="A1364" s="34"/>
      <c r="B1364" s="44"/>
      <c r="C1364" s="33"/>
      <c r="D1364" s="36">
        <v>2014</v>
      </c>
      <c r="E1364" s="76">
        <f>G1364+H1364+I1364</f>
        <v>5500</v>
      </c>
      <c r="F1364" s="14">
        <f t="shared" si="117"/>
        <v>5500</v>
      </c>
      <c r="G1364" s="76">
        <v>5000</v>
      </c>
      <c r="H1364" s="76">
        <v>500</v>
      </c>
      <c r="I1364" s="76"/>
      <c r="J1364" s="11"/>
      <c r="K1364" s="38"/>
    </row>
    <row r="1365" spans="1:11" ht="15">
      <c r="A1365" s="34"/>
      <c r="B1365" s="44"/>
      <c r="C1365" s="33"/>
      <c r="D1365" s="36">
        <v>2015</v>
      </c>
      <c r="E1365" s="76">
        <f>G1365+H1365+I1365</f>
        <v>5500</v>
      </c>
      <c r="F1365" s="14">
        <f t="shared" si="117"/>
        <v>5500</v>
      </c>
      <c r="G1365" s="76">
        <v>5000</v>
      </c>
      <c r="H1365" s="76">
        <v>500</v>
      </c>
      <c r="I1365" s="76"/>
      <c r="J1365" s="11"/>
      <c r="K1365" s="38"/>
    </row>
    <row r="1366" spans="1:11" ht="15">
      <c r="A1366" s="34"/>
      <c r="B1366" s="44"/>
      <c r="C1366" s="33"/>
      <c r="D1366" s="36">
        <v>2016</v>
      </c>
      <c r="E1366" s="76">
        <f>G1366+H1366+I1366</f>
        <v>3300</v>
      </c>
      <c r="F1366" s="14">
        <f t="shared" si="117"/>
        <v>3300</v>
      </c>
      <c r="G1366" s="76">
        <v>3000</v>
      </c>
      <c r="H1366" s="76">
        <v>300</v>
      </c>
      <c r="I1366" s="76"/>
      <c r="J1366" s="11"/>
      <c r="K1366" s="38"/>
    </row>
    <row r="1367" spans="1:11" ht="15">
      <c r="A1367" s="34"/>
      <c r="B1367" s="44"/>
      <c r="C1367" s="33"/>
      <c r="D1367" s="36">
        <v>2017</v>
      </c>
      <c r="E1367" s="76">
        <f>G1367+H1367+I1367</f>
        <v>3850</v>
      </c>
      <c r="F1367" s="14">
        <f t="shared" si="117"/>
        <v>3850</v>
      </c>
      <c r="G1367" s="76">
        <v>3500</v>
      </c>
      <c r="H1367" s="76">
        <v>350</v>
      </c>
      <c r="I1367" s="76"/>
      <c r="J1367" s="11"/>
      <c r="K1367" s="38"/>
    </row>
    <row r="1368" spans="1:11" ht="15">
      <c r="A1368" s="34" t="s">
        <v>442</v>
      </c>
      <c r="B1368" s="44" t="s">
        <v>371</v>
      </c>
      <c r="C1368" s="33" t="s">
        <v>432</v>
      </c>
      <c r="D1368" s="36" t="s">
        <v>394</v>
      </c>
      <c r="E1368" s="76">
        <f>E1369+E1370+E1371+E1372+E1373</f>
        <v>41000</v>
      </c>
      <c r="F1368" s="14">
        <f t="shared" si="117"/>
        <v>41000</v>
      </c>
      <c r="G1368" s="76">
        <f>G1369+G1370+G1371+G1372+G1373</f>
        <v>36900</v>
      </c>
      <c r="H1368" s="76">
        <f>H1369+H1370+H1371+H1372+H1373</f>
        <v>4100</v>
      </c>
      <c r="I1368" s="76">
        <f>I1369+I1370+I1371+I1372+I1373</f>
        <v>0</v>
      </c>
      <c r="J1368" s="11" t="s">
        <v>143</v>
      </c>
      <c r="K1368" s="38"/>
    </row>
    <row r="1369" spans="1:11" ht="15">
      <c r="A1369" s="34"/>
      <c r="B1369" s="44"/>
      <c r="C1369" s="33"/>
      <c r="D1369" s="36">
        <v>2013</v>
      </c>
      <c r="E1369" s="76">
        <f>G1369+H1369+I1369</f>
        <v>0</v>
      </c>
      <c r="F1369" s="14">
        <f>G1369+H1369</f>
        <v>0</v>
      </c>
      <c r="G1369" s="76"/>
      <c r="H1369" s="76"/>
      <c r="I1369" s="76"/>
      <c r="J1369" s="11"/>
      <c r="K1369" s="38"/>
    </row>
    <row r="1370" spans="1:11" ht="15">
      <c r="A1370" s="34"/>
      <c r="B1370" s="44"/>
      <c r="C1370" s="33"/>
      <c r="D1370" s="36">
        <v>2014</v>
      </c>
      <c r="E1370" s="76">
        <f>G1370+H1370+I1370</f>
        <v>8000</v>
      </c>
      <c r="F1370" s="14">
        <f t="shared" si="117"/>
        <v>8000</v>
      </c>
      <c r="G1370" s="76">
        <v>7200</v>
      </c>
      <c r="H1370" s="76">
        <v>800</v>
      </c>
      <c r="I1370" s="76"/>
      <c r="J1370" s="11"/>
      <c r="K1370" s="38"/>
    </row>
    <row r="1371" spans="1:11" ht="15">
      <c r="A1371" s="34"/>
      <c r="B1371" s="44"/>
      <c r="C1371" s="33"/>
      <c r="D1371" s="36">
        <v>2015</v>
      </c>
      <c r="E1371" s="76">
        <f>G1371+H1371+I1371</f>
        <v>10000</v>
      </c>
      <c r="F1371" s="14">
        <f t="shared" si="117"/>
        <v>10000</v>
      </c>
      <c r="G1371" s="76">
        <v>9000</v>
      </c>
      <c r="H1371" s="76">
        <v>1000</v>
      </c>
      <c r="I1371" s="76"/>
      <c r="J1371" s="11"/>
      <c r="K1371" s="38"/>
    </row>
    <row r="1372" spans="1:11" ht="15">
      <c r="A1372" s="34"/>
      <c r="B1372" s="44"/>
      <c r="C1372" s="33"/>
      <c r="D1372" s="36">
        <v>2016</v>
      </c>
      <c r="E1372" s="76">
        <f>G1372+H1372+I1372</f>
        <v>11000</v>
      </c>
      <c r="F1372" s="14">
        <f t="shared" si="117"/>
        <v>11000</v>
      </c>
      <c r="G1372" s="76">
        <v>9900</v>
      </c>
      <c r="H1372" s="76">
        <v>1100</v>
      </c>
      <c r="I1372" s="76"/>
      <c r="J1372" s="11"/>
      <c r="K1372" s="38"/>
    </row>
    <row r="1373" spans="1:11" ht="15">
      <c r="A1373" s="34"/>
      <c r="B1373" s="44"/>
      <c r="C1373" s="33"/>
      <c r="D1373" s="36">
        <v>2017</v>
      </c>
      <c r="E1373" s="76">
        <f>G1373+H1373+I1373</f>
        <v>12000</v>
      </c>
      <c r="F1373" s="14">
        <f t="shared" si="117"/>
        <v>12000</v>
      </c>
      <c r="G1373" s="76">
        <v>10800</v>
      </c>
      <c r="H1373" s="76">
        <v>1200</v>
      </c>
      <c r="I1373" s="76"/>
      <c r="J1373" s="11"/>
      <c r="K1373" s="38"/>
    </row>
    <row r="1374" spans="1:11" ht="15.75" customHeight="1">
      <c r="A1374" s="34" t="s">
        <v>9</v>
      </c>
      <c r="B1374" s="44" t="s">
        <v>67</v>
      </c>
      <c r="C1374" s="33" t="s">
        <v>432</v>
      </c>
      <c r="D1374" s="36" t="s">
        <v>394</v>
      </c>
      <c r="E1374" s="76">
        <f>E1375+E1376+E1377+E1378+E1379</f>
        <v>128952.3</v>
      </c>
      <c r="F1374" s="14">
        <f t="shared" si="117"/>
        <v>128952.3</v>
      </c>
      <c r="G1374" s="76">
        <f>G1375+G1376+G1377+G1378+G1379</f>
        <v>116000</v>
      </c>
      <c r="H1374" s="76">
        <f>H1375+H1376+H1377+H1378+H1379</f>
        <v>12952.3</v>
      </c>
      <c r="I1374" s="76">
        <f>I1375+I1376+I1377+I1378+I1379</f>
        <v>0</v>
      </c>
      <c r="J1374" s="11" t="s">
        <v>143</v>
      </c>
      <c r="K1374" s="38"/>
    </row>
    <row r="1375" spans="1:11" ht="15">
      <c r="A1375" s="34"/>
      <c r="B1375" s="44"/>
      <c r="C1375" s="33"/>
      <c r="D1375" s="36">
        <v>2013</v>
      </c>
      <c r="E1375" s="76">
        <f>G1375+H1375+I1375</f>
        <v>17841.2</v>
      </c>
      <c r="F1375" s="14">
        <f t="shared" si="117"/>
        <v>17841.2</v>
      </c>
      <c r="G1375" s="76">
        <v>16000</v>
      </c>
      <c r="H1375" s="76">
        <v>1841.2</v>
      </c>
      <c r="I1375" s="76"/>
      <c r="J1375" s="11"/>
      <c r="K1375" s="38"/>
    </row>
    <row r="1376" spans="1:11" ht="15">
      <c r="A1376" s="34"/>
      <c r="B1376" s="44"/>
      <c r="C1376" s="33"/>
      <c r="D1376" s="36">
        <v>2014</v>
      </c>
      <c r="E1376" s="76">
        <f>G1376+H1376+I1376</f>
        <v>23333.3</v>
      </c>
      <c r="F1376" s="14">
        <f t="shared" si="117"/>
        <v>23333.3</v>
      </c>
      <c r="G1376" s="76">
        <v>21000</v>
      </c>
      <c r="H1376" s="76">
        <v>2333.3</v>
      </c>
      <c r="I1376" s="76"/>
      <c r="J1376" s="11"/>
      <c r="K1376" s="38"/>
    </row>
    <row r="1377" spans="1:11" ht="15">
      <c r="A1377" s="34"/>
      <c r="B1377" s="44"/>
      <c r="C1377" s="33"/>
      <c r="D1377" s="36">
        <v>2015</v>
      </c>
      <c r="E1377" s="76">
        <f>G1377+H1377+I1377</f>
        <v>27777.8</v>
      </c>
      <c r="F1377" s="14">
        <f t="shared" si="117"/>
        <v>27777.8</v>
      </c>
      <c r="G1377" s="76">
        <v>25000</v>
      </c>
      <c r="H1377" s="76">
        <v>2777.8</v>
      </c>
      <c r="I1377" s="76"/>
      <c r="J1377" s="11"/>
      <c r="K1377" s="38"/>
    </row>
    <row r="1378" spans="1:11" ht="15">
      <c r="A1378" s="34"/>
      <c r="B1378" s="44"/>
      <c r="C1378" s="33"/>
      <c r="D1378" s="36">
        <v>2016</v>
      </c>
      <c r="E1378" s="76">
        <f>G1378+H1378+I1378</f>
        <v>30000</v>
      </c>
      <c r="F1378" s="14">
        <f t="shared" si="117"/>
        <v>30000</v>
      </c>
      <c r="G1378" s="76">
        <v>27000</v>
      </c>
      <c r="H1378" s="76">
        <v>3000</v>
      </c>
      <c r="I1378" s="76"/>
      <c r="J1378" s="11"/>
      <c r="K1378" s="38"/>
    </row>
    <row r="1379" spans="1:11" ht="15">
      <c r="A1379" s="34"/>
      <c r="B1379" s="44"/>
      <c r="C1379" s="33"/>
      <c r="D1379" s="36">
        <v>2017</v>
      </c>
      <c r="E1379" s="76">
        <f>G1379+H1379+I1379</f>
        <v>30000</v>
      </c>
      <c r="F1379" s="14">
        <f t="shared" si="117"/>
        <v>30000</v>
      </c>
      <c r="G1379" s="76">
        <v>27000</v>
      </c>
      <c r="H1379" s="76">
        <v>3000</v>
      </c>
      <c r="I1379" s="76"/>
      <c r="J1379" s="11"/>
      <c r="K1379" s="38"/>
    </row>
    <row r="1380" spans="1:11" ht="15">
      <c r="A1380" s="34" t="s">
        <v>157</v>
      </c>
      <c r="B1380" s="44" t="s">
        <v>370</v>
      </c>
      <c r="C1380" s="33" t="s">
        <v>79</v>
      </c>
      <c r="D1380" s="36" t="s">
        <v>394</v>
      </c>
      <c r="E1380" s="76">
        <f>E1381+E1382+E1383+E1384+E1385</f>
        <v>19706.7</v>
      </c>
      <c r="F1380" s="14">
        <f t="shared" si="117"/>
        <v>19706.7</v>
      </c>
      <c r="G1380" s="76">
        <f>G1381+G1382+G1383+G1384+G1385</f>
        <v>17000</v>
      </c>
      <c r="H1380" s="76">
        <f>H1381+H1382+H1383+H1384+H1385</f>
        <v>2706.7</v>
      </c>
      <c r="I1380" s="76">
        <f>I1381+I1382+I1383+I1384+I1385</f>
        <v>0</v>
      </c>
      <c r="J1380" s="11" t="s">
        <v>144</v>
      </c>
      <c r="K1380" s="38"/>
    </row>
    <row r="1381" spans="1:11" ht="15">
      <c r="A1381" s="34"/>
      <c r="B1381" s="44"/>
      <c r="C1381" s="33"/>
      <c r="D1381" s="36">
        <v>2013</v>
      </c>
      <c r="E1381" s="76">
        <f>G1381+H1381+I1381</f>
        <v>3706.7</v>
      </c>
      <c r="F1381" s="14">
        <f t="shared" si="117"/>
        <v>3706.7</v>
      </c>
      <c r="G1381" s="76">
        <v>3000</v>
      </c>
      <c r="H1381" s="76">
        <v>706.7</v>
      </c>
      <c r="I1381" s="76"/>
      <c r="J1381" s="11"/>
      <c r="K1381" s="38"/>
    </row>
    <row r="1382" spans="1:11" ht="15">
      <c r="A1382" s="34"/>
      <c r="B1382" s="44"/>
      <c r="C1382" s="33"/>
      <c r="D1382" s="36">
        <v>2014</v>
      </c>
      <c r="E1382" s="76">
        <f>G1382+H1382+I1382</f>
        <v>4000</v>
      </c>
      <c r="F1382" s="14">
        <f t="shared" si="117"/>
        <v>4000</v>
      </c>
      <c r="G1382" s="76">
        <v>3500</v>
      </c>
      <c r="H1382" s="76">
        <v>500</v>
      </c>
      <c r="I1382" s="76"/>
      <c r="J1382" s="11"/>
      <c r="K1382" s="38"/>
    </row>
    <row r="1383" spans="1:11" ht="15">
      <c r="A1383" s="34"/>
      <c r="B1383" s="44"/>
      <c r="C1383" s="33"/>
      <c r="D1383" s="36">
        <v>2015</v>
      </c>
      <c r="E1383" s="76">
        <f>G1383+H1383+I1383</f>
        <v>4000</v>
      </c>
      <c r="F1383" s="14">
        <f t="shared" si="117"/>
        <v>4000</v>
      </c>
      <c r="G1383" s="76">
        <v>3500</v>
      </c>
      <c r="H1383" s="76">
        <v>500</v>
      </c>
      <c r="I1383" s="76"/>
      <c r="J1383" s="11"/>
      <c r="K1383" s="38"/>
    </row>
    <row r="1384" spans="1:11" ht="15">
      <c r="A1384" s="34"/>
      <c r="B1384" s="44"/>
      <c r="C1384" s="33"/>
      <c r="D1384" s="36">
        <v>2016</v>
      </c>
      <c r="E1384" s="76">
        <f>G1384+H1384+I1384</f>
        <v>4000</v>
      </c>
      <c r="F1384" s="14">
        <f t="shared" si="117"/>
        <v>4000</v>
      </c>
      <c r="G1384" s="76">
        <v>3500</v>
      </c>
      <c r="H1384" s="76">
        <v>500</v>
      </c>
      <c r="I1384" s="76"/>
      <c r="J1384" s="11"/>
      <c r="K1384" s="38"/>
    </row>
    <row r="1385" spans="1:11" ht="15">
      <c r="A1385" s="34"/>
      <c r="B1385" s="44"/>
      <c r="C1385" s="33"/>
      <c r="D1385" s="36">
        <v>2017</v>
      </c>
      <c r="E1385" s="76">
        <f>G1385+H1385+I1385</f>
        <v>4000</v>
      </c>
      <c r="F1385" s="14">
        <f>G1385+H1385</f>
        <v>4000</v>
      </c>
      <c r="G1385" s="76">
        <v>3500</v>
      </c>
      <c r="H1385" s="76">
        <v>500</v>
      </c>
      <c r="I1385" s="76"/>
      <c r="J1385" s="11"/>
      <c r="K1385" s="38"/>
    </row>
    <row r="1386" spans="1:11" ht="15">
      <c r="A1386" s="34" t="s">
        <v>158</v>
      </c>
      <c r="B1386" s="44" t="s">
        <v>369</v>
      </c>
      <c r="C1386" s="33" t="s">
        <v>440</v>
      </c>
      <c r="D1386" s="36" t="s">
        <v>394</v>
      </c>
      <c r="E1386" s="76">
        <f>E1387+E1388+E1389+E1390+E1391</f>
        <v>4824</v>
      </c>
      <c r="F1386" s="14">
        <f>G1386+H1386</f>
        <v>4824</v>
      </c>
      <c r="G1386" s="76">
        <f>G1387+G1388+G1389+G1390+G1391</f>
        <v>3500</v>
      </c>
      <c r="H1386" s="76">
        <f>H1387+H1388+H1389+H1390+H1391</f>
        <v>1324</v>
      </c>
      <c r="I1386" s="76">
        <f>I1387+I1388+I1389+I1390+I1391</f>
        <v>0</v>
      </c>
      <c r="J1386" s="11" t="s">
        <v>145</v>
      </c>
      <c r="K1386" s="38"/>
    </row>
    <row r="1387" spans="1:11" ht="15">
      <c r="A1387" s="34"/>
      <c r="B1387" s="44"/>
      <c r="C1387" s="33"/>
      <c r="D1387" s="36">
        <v>2013</v>
      </c>
      <c r="E1387" s="76">
        <f>G1387+H1387+I1387</f>
        <v>4324</v>
      </c>
      <c r="F1387" s="14">
        <f>G1387+H1387</f>
        <v>4324</v>
      </c>
      <c r="G1387" s="76">
        <v>3500</v>
      </c>
      <c r="H1387" s="76">
        <v>824</v>
      </c>
      <c r="I1387" s="76"/>
      <c r="J1387" s="11"/>
      <c r="K1387" s="38"/>
    </row>
    <row r="1388" spans="1:11" ht="15">
      <c r="A1388" s="34"/>
      <c r="B1388" s="44"/>
      <c r="C1388" s="33"/>
      <c r="D1388" s="36">
        <v>2014</v>
      </c>
      <c r="E1388" s="76">
        <f>G1388+H1388+I1388</f>
        <v>500</v>
      </c>
      <c r="F1388" s="14">
        <f>G1388+H1388</f>
        <v>500</v>
      </c>
      <c r="G1388" s="76"/>
      <c r="H1388" s="76">
        <v>500</v>
      </c>
      <c r="I1388" s="76"/>
      <c r="J1388" s="11"/>
      <c r="K1388" s="38"/>
    </row>
    <row r="1389" spans="1:11" ht="15">
      <c r="A1389" s="34"/>
      <c r="B1389" s="44"/>
      <c r="C1389" s="33"/>
      <c r="D1389" s="36">
        <v>2015</v>
      </c>
      <c r="E1389" s="76">
        <f>G1389+H1389+I1389</f>
        <v>0</v>
      </c>
      <c r="F1389" s="14">
        <f aca="true" t="shared" si="118" ref="F1389:F1400">G1389+H1389</f>
        <v>0</v>
      </c>
      <c r="G1389" s="76"/>
      <c r="H1389" s="76"/>
      <c r="I1389" s="76"/>
      <c r="J1389" s="11"/>
      <c r="K1389" s="38"/>
    </row>
    <row r="1390" spans="1:11" ht="15">
      <c r="A1390" s="34"/>
      <c r="B1390" s="44"/>
      <c r="C1390" s="33"/>
      <c r="D1390" s="36">
        <v>2016</v>
      </c>
      <c r="E1390" s="76">
        <f>G1390+H1390+I1390</f>
        <v>0</v>
      </c>
      <c r="F1390" s="14">
        <f t="shared" si="118"/>
        <v>0</v>
      </c>
      <c r="G1390" s="76"/>
      <c r="H1390" s="76"/>
      <c r="I1390" s="76"/>
      <c r="J1390" s="11"/>
      <c r="K1390" s="38"/>
    </row>
    <row r="1391" spans="1:11" ht="15">
      <c r="A1391" s="34"/>
      <c r="B1391" s="44"/>
      <c r="C1391" s="33"/>
      <c r="D1391" s="36">
        <v>2017</v>
      </c>
      <c r="E1391" s="76">
        <f>G1391+H1391+I1391</f>
        <v>0</v>
      </c>
      <c r="F1391" s="14">
        <f t="shared" si="118"/>
        <v>0</v>
      </c>
      <c r="G1391" s="76"/>
      <c r="H1391" s="76"/>
      <c r="I1391" s="76"/>
      <c r="J1391" s="11"/>
      <c r="K1391" s="38"/>
    </row>
    <row r="1392" spans="1:11" ht="15">
      <c r="A1392" s="34" t="s">
        <v>159</v>
      </c>
      <c r="B1392" s="44" t="s">
        <v>67</v>
      </c>
      <c r="C1392" s="33" t="s">
        <v>432</v>
      </c>
      <c r="D1392" s="36" t="s">
        <v>394</v>
      </c>
      <c r="E1392" s="76">
        <f>E1393+E1394+E1395+E1396+E1397</f>
        <v>5000</v>
      </c>
      <c r="F1392" s="14">
        <f t="shared" si="118"/>
        <v>5000</v>
      </c>
      <c r="G1392" s="76">
        <f>G1393+G1394+G1395+G1396+G1397</f>
        <v>4500</v>
      </c>
      <c r="H1392" s="76">
        <f>H1393+H1394+H1395+H1396+H1397</f>
        <v>500</v>
      </c>
      <c r="I1392" s="76">
        <f>I1393+I1394+I1395+I1396+I1397</f>
        <v>0</v>
      </c>
      <c r="J1392" s="11" t="s">
        <v>143</v>
      </c>
      <c r="K1392" s="38"/>
    </row>
    <row r="1393" spans="1:11" ht="15">
      <c r="A1393" s="34"/>
      <c r="B1393" s="44"/>
      <c r="C1393" s="33"/>
      <c r="D1393" s="36">
        <v>2013</v>
      </c>
      <c r="E1393" s="76">
        <f>G1393+H1393+I1393</f>
        <v>0</v>
      </c>
      <c r="F1393" s="14">
        <f t="shared" si="118"/>
        <v>0</v>
      </c>
      <c r="G1393" s="76"/>
      <c r="H1393" s="76"/>
      <c r="I1393" s="76"/>
      <c r="J1393" s="11"/>
      <c r="K1393" s="38"/>
    </row>
    <row r="1394" spans="1:11" ht="15">
      <c r="A1394" s="34"/>
      <c r="B1394" s="44"/>
      <c r="C1394" s="33"/>
      <c r="D1394" s="36">
        <v>2014</v>
      </c>
      <c r="E1394" s="76">
        <f>G1394+H1394+I1394</f>
        <v>5000</v>
      </c>
      <c r="F1394" s="14">
        <f t="shared" si="118"/>
        <v>5000</v>
      </c>
      <c r="G1394" s="76">
        <v>4500</v>
      </c>
      <c r="H1394" s="76">
        <v>500</v>
      </c>
      <c r="I1394" s="76"/>
      <c r="J1394" s="11"/>
      <c r="K1394" s="38"/>
    </row>
    <row r="1395" spans="1:11" ht="15">
      <c r="A1395" s="34"/>
      <c r="B1395" s="44"/>
      <c r="C1395" s="33"/>
      <c r="D1395" s="36">
        <v>2015</v>
      </c>
      <c r="E1395" s="76">
        <f>G1395+H1395+I1395</f>
        <v>0</v>
      </c>
      <c r="F1395" s="14">
        <f t="shared" si="118"/>
        <v>0</v>
      </c>
      <c r="G1395" s="76"/>
      <c r="H1395" s="76"/>
      <c r="I1395" s="76"/>
      <c r="J1395" s="11"/>
      <c r="K1395" s="38"/>
    </row>
    <row r="1396" spans="1:11" ht="15">
      <c r="A1396" s="34"/>
      <c r="B1396" s="44"/>
      <c r="C1396" s="33"/>
      <c r="D1396" s="36">
        <v>2016</v>
      </c>
      <c r="E1396" s="76">
        <f>G1396+H1396+I1396</f>
        <v>0</v>
      </c>
      <c r="F1396" s="14">
        <f t="shared" si="118"/>
        <v>0</v>
      </c>
      <c r="G1396" s="76"/>
      <c r="H1396" s="76"/>
      <c r="I1396" s="76"/>
      <c r="J1396" s="11"/>
      <c r="K1396" s="38"/>
    </row>
    <row r="1397" spans="1:11" ht="15">
      <c r="A1397" s="34"/>
      <c r="B1397" s="44"/>
      <c r="C1397" s="33"/>
      <c r="D1397" s="36">
        <v>2017</v>
      </c>
      <c r="E1397" s="76">
        <f>G1397+H1397+I1397</f>
        <v>0</v>
      </c>
      <c r="F1397" s="14">
        <f t="shared" si="118"/>
        <v>0</v>
      </c>
      <c r="G1397" s="76"/>
      <c r="H1397" s="76"/>
      <c r="I1397" s="76"/>
      <c r="J1397" s="11"/>
      <c r="K1397" s="38"/>
    </row>
    <row r="1398" spans="1:11" ht="15">
      <c r="A1398" s="34" t="s">
        <v>160</v>
      </c>
      <c r="B1398" s="44" t="s">
        <v>368</v>
      </c>
      <c r="C1398" s="33" t="s">
        <v>434</v>
      </c>
      <c r="D1398" s="36" t="s">
        <v>394</v>
      </c>
      <c r="E1398" s="76">
        <f>E1399+E1400+E1401+E1402+E1403</f>
        <v>45000</v>
      </c>
      <c r="F1398" s="14">
        <f t="shared" si="118"/>
        <v>45000</v>
      </c>
      <c r="G1398" s="76">
        <f>G1399+G1400+G1401+G1402+G1403</f>
        <v>32000</v>
      </c>
      <c r="H1398" s="76">
        <f>H1399+H1400+H1401+H1402+H1403</f>
        <v>13000</v>
      </c>
      <c r="I1398" s="76">
        <f>I1399+I1400+I1401+I1402+I1403</f>
        <v>0</v>
      </c>
      <c r="J1398" s="11" t="s">
        <v>148</v>
      </c>
      <c r="K1398" s="38"/>
    </row>
    <row r="1399" spans="1:11" ht="15">
      <c r="A1399" s="34"/>
      <c r="B1399" s="44"/>
      <c r="C1399" s="33"/>
      <c r="D1399" s="36">
        <v>2013</v>
      </c>
      <c r="E1399" s="76">
        <f>G1399+H1399+I1399</f>
        <v>0</v>
      </c>
      <c r="F1399" s="14">
        <f t="shared" si="118"/>
        <v>0</v>
      </c>
      <c r="G1399" s="76"/>
      <c r="H1399" s="76"/>
      <c r="I1399" s="76"/>
      <c r="J1399" s="11"/>
      <c r="K1399" s="38"/>
    </row>
    <row r="1400" spans="1:11" ht="15">
      <c r="A1400" s="34"/>
      <c r="B1400" s="44"/>
      <c r="C1400" s="33"/>
      <c r="D1400" s="36">
        <v>2014</v>
      </c>
      <c r="E1400" s="76">
        <f>G1400+H1400+I1400</f>
        <v>20000</v>
      </c>
      <c r="F1400" s="14">
        <f t="shared" si="118"/>
        <v>20000</v>
      </c>
      <c r="G1400" s="76">
        <v>16000</v>
      </c>
      <c r="H1400" s="76">
        <v>4000</v>
      </c>
      <c r="I1400" s="76"/>
      <c r="J1400" s="11"/>
      <c r="K1400" s="38"/>
    </row>
    <row r="1401" spans="1:11" ht="15">
      <c r="A1401" s="34"/>
      <c r="B1401" s="44"/>
      <c r="C1401" s="33"/>
      <c r="D1401" s="36">
        <v>2015</v>
      </c>
      <c r="E1401" s="76">
        <f>G1401+H1401+I1401</f>
        <v>20000</v>
      </c>
      <c r="F1401" s="14">
        <f>G1401+H1401</f>
        <v>20000</v>
      </c>
      <c r="G1401" s="76">
        <v>16000</v>
      </c>
      <c r="H1401" s="76">
        <v>4000</v>
      </c>
      <c r="I1401" s="76"/>
      <c r="J1401" s="11"/>
      <c r="K1401" s="38"/>
    </row>
    <row r="1402" spans="1:11" ht="15">
      <c r="A1402" s="34"/>
      <c r="B1402" s="44"/>
      <c r="C1402" s="33"/>
      <c r="D1402" s="36">
        <v>2016</v>
      </c>
      <c r="E1402" s="76">
        <f>G1402+H1402+I1402</f>
        <v>3000</v>
      </c>
      <c r="F1402" s="14">
        <f aca="true" t="shared" si="119" ref="F1402:F1425">G1402+H1402</f>
        <v>3000</v>
      </c>
      <c r="G1402" s="76"/>
      <c r="H1402" s="76">
        <v>3000</v>
      </c>
      <c r="I1402" s="76"/>
      <c r="J1402" s="11"/>
      <c r="K1402" s="38"/>
    </row>
    <row r="1403" spans="1:11" ht="15">
      <c r="A1403" s="34"/>
      <c r="B1403" s="44"/>
      <c r="C1403" s="33"/>
      <c r="D1403" s="36">
        <v>2017</v>
      </c>
      <c r="E1403" s="76">
        <f>G1403+H1403+I1403</f>
        <v>2000</v>
      </c>
      <c r="F1403" s="14">
        <f t="shared" si="119"/>
        <v>2000</v>
      </c>
      <c r="G1403" s="76"/>
      <c r="H1403" s="76">
        <v>2000</v>
      </c>
      <c r="I1403" s="76"/>
      <c r="J1403" s="11"/>
      <c r="K1403" s="38"/>
    </row>
    <row r="1404" spans="1:11" ht="15">
      <c r="A1404" s="34" t="s">
        <v>161</v>
      </c>
      <c r="B1404" s="44" t="s">
        <v>367</v>
      </c>
      <c r="C1404" s="33" t="s">
        <v>98</v>
      </c>
      <c r="D1404" s="36" t="s">
        <v>394</v>
      </c>
      <c r="E1404" s="76">
        <f>E1405+E1406+E1407+E1408+E1409</f>
        <v>1150</v>
      </c>
      <c r="F1404" s="14">
        <f t="shared" si="119"/>
        <v>1150</v>
      </c>
      <c r="G1404" s="76">
        <f>G1405+G1406+G1407+G1408+G1409</f>
        <v>0</v>
      </c>
      <c r="H1404" s="76">
        <f>H1405+H1406+H1407+H1408+H1409</f>
        <v>1150</v>
      </c>
      <c r="I1404" s="76">
        <f>I1405+I1406+I1407+I1408+I1409</f>
        <v>0</v>
      </c>
      <c r="J1404" s="11" t="s">
        <v>149</v>
      </c>
      <c r="K1404" s="38"/>
    </row>
    <row r="1405" spans="1:11" ht="15">
      <c r="A1405" s="34"/>
      <c r="B1405" s="44"/>
      <c r="C1405" s="33"/>
      <c r="D1405" s="36">
        <v>2013</v>
      </c>
      <c r="E1405" s="76">
        <f>G1405+H1405+I1405</f>
        <v>0</v>
      </c>
      <c r="F1405" s="14">
        <f t="shared" si="119"/>
        <v>0</v>
      </c>
      <c r="G1405" s="76"/>
      <c r="H1405" s="76"/>
      <c r="I1405" s="76"/>
      <c r="J1405" s="11"/>
      <c r="K1405" s="38"/>
    </row>
    <row r="1406" spans="1:11" ht="15">
      <c r="A1406" s="34"/>
      <c r="B1406" s="44"/>
      <c r="C1406" s="33"/>
      <c r="D1406" s="36">
        <v>2014</v>
      </c>
      <c r="E1406" s="76">
        <f>G1406+H1406+I1406</f>
        <v>0</v>
      </c>
      <c r="F1406" s="14">
        <f t="shared" si="119"/>
        <v>0</v>
      </c>
      <c r="G1406" s="76"/>
      <c r="H1406" s="76"/>
      <c r="I1406" s="76"/>
      <c r="J1406" s="11"/>
      <c r="K1406" s="38"/>
    </row>
    <row r="1407" spans="1:11" ht="15">
      <c r="A1407" s="34"/>
      <c r="B1407" s="44"/>
      <c r="C1407" s="33"/>
      <c r="D1407" s="36">
        <v>2015</v>
      </c>
      <c r="E1407" s="76">
        <f>G1407+H1407+I1407</f>
        <v>500</v>
      </c>
      <c r="F1407" s="14">
        <f t="shared" si="119"/>
        <v>500</v>
      </c>
      <c r="G1407" s="76"/>
      <c r="H1407" s="76">
        <v>500</v>
      </c>
      <c r="I1407" s="76"/>
      <c r="J1407" s="11"/>
      <c r="K1407" s="38"/>
    </row>
    <row r="1408" spans="1:11" ht="15">
      <c r="A1408" s="34"/>
      <c r="B1408" s="44"/>
      <c r="C1408" s="33"/>
      <c r="D1408" s="36">
        <v>2016</v>
      </c>
      <c r="E1408" s="76">
        <f>G1408+H1408+I1408</f>
        <v>300</v>
      </c>
      <c r="F1408" s="14">
        <f t="shared" si="119"/>
        <v>300</v>
      </c>
      <c r="G1408" s="76"/>
      <c r="H1408" s="76">
        <v>300</v>
      </c>
      <c r="I1408" s="76"/>
      <c r="J1408" s="11"/>
      <c r="K1408" s="38"/>
    </row>
    <row r="1409" spans="1:11" ht="15">
      <c r="A1409" s="34"/>
      <c r="B1409" s="44"/>
      <c r="C1409" s="33"/>
      <c r="D1409" s="36">
        <v>2017</v>
      </c>
      <c r="E1409" s="76">
        <f>G1409+H1409+I1409</f>
        <v>350</v>
      </c>
      <c r="F1409" s="14">
        <f t="shared" si="119"/>
        <v>350</v>
      </c>
      <c r="G1409" s="76"/>
      <c r="H1409" s="76">
        <v>350</v>
      </c>
      <c r="I1409" s="76"/>
      <c r="J1409" s="11"/>
      <c r="K1409" s="38"/>
    </row>
    <row r="1410" spans="1:11" ht="15">
      <c r="A1410" s="34" t="s">
        <v>174</v>
      </c>
      <c r="B1410" s="44" t="s">
        <v>366</v>
      </c>
      <c r="C1410" s="33" t="s">
        <v>103</v>
      </c>
      <c r="D1410" s="36" t="s">
        <v>394</v>
      </c>
      <c r="E1410" s="76">
        <f>E1411+E1412+E1413+E1414+E1415</f>
        <v>20079.5</v>
      </c>
      <c r="F1410" s="14">
        <f t="shared" si="119"/>
        <v>20079.5</v>
      </c>
      <c r="G1410" s="76">
        <f>G1411+G1412+G1413+G1414+G1415</f>
        <v>17500</v>
      </c>
      <c r="H1410" s="76">
        <f>H1411+H1412+H1413+H1414+H1415</f>
        <v>2579.5</v>
      </c>
      <c r="I1410" s="76">
        <f>I1411+I1412+I1413+I1414+I1415</f>
        <v>0</v>
      </c>
      <c r="J1410" s="11" t="s">
        <v>164</v>
      </c>
      <c r="K1410" s="38"/>
    </row>
    <row r="1411" spans="1:11" ht="15">
      <c r="A1411" s="34"/>
      <c r="B1411" s="44"/>
      <c r="C1411" s="33"/>
      <c r="D1411" s="36">
        <v>2013</v>
      </c>
      <c r="E1411" s="76">
        <f>G1411+H1411+I1411</f>
        <v>4139.5</v>
      </c>
      <c r="F1411" s="14">
        <f t="shared" si="119"/>
        <v>4139.5</v>
      </c>
      <c r="G1411" s="76">
        <v>3500</v>
      </c>
      <c r="H1411" s="76">
        <v>639.5</v>
      </c>
      <c r="I1411" s="76"/>
      <c r="J1411" s="11"/>
      <c r="K1411" s="38"/>
    </row>
    <row r="1412" spans="1:11" ht="15">
      <c r="A1412" s="34"/>
      <c r="B1412" s="44"/>
      <c r="C1412" s="33"/>
      <c r="D1412" s="36">
        <v>2014</v>
      </c>
      <c r="E1412" s="76">
        <f>G1412+H1412+I1412</f>
        <v>3420</v>
      </c>
      <c r="F1412" s="14">
        <f t="shared" si="119"/>
        <v>3420</v>
      </c>
      <c r="G1412" s="76">
        <v>3000</v>
      </c>
      <c r="H1412" s="76">
        <v>420</v>
      </c>
      <c r="I1412" s="76"/>
      <c r="J1412" s="11"/>
      <c r="K1412" s="38"/>
    </row>
    <row r="1413" spans="1:11" ht="15">
      <c r="A1413" s="34"/>
      <c r="B1413" s="44"/>
      <c r="C1413" s="33"/>
      <c r="D1413" s="36">
        <v>2015</v>
      </c>
      <c r="E1413" s="76">
        <f>G1413+H1413+I1413</f>
        <v>3420</v>
      </c>
      <c r="F1413" s="14">
        <f t="shared" si="119"/>
        <v>3420</v>
      </c>
      <c r="G1413" s="76">
        <v>3000</v>
      </c>
      <c r="H1413" s="76">
        <v>420</v>
      </c>
      <c r="I1413" s="76"/>
      <c r="J1413" s="11"/>
      <c r="K1413" s="38"/>
    </row>
    <row r="1414" spans="1:11" ht="15">
      <c r="A1414" s="34"/>
      <c r="B1414" s="44"/>
      <c r="C1414" s="33"/>
      <c r="D1414" s="36">
        <v>2016</v>
      </c>
      <c r="E1414" s="76">
        <f>G1414+H1414+I1414</f>
        <v>4550</v>
      </c>
      <c r="F1414" s="14">
        <f t="shared" si="119"/>
        <v>4550</v>
      </c>
      <c r="G1414" s="76">
        <v>4000</v>
      </c>
      <c r="H1414" s="76">
        <v>550</v>
      </c>
      <c r="I1414" s="76"/>
      <c r="J1414" s="11"/>
      <c r="K1414" s="38"/>
    </row>
    <row r="1415" spans="1:11" ht="15">
      <c r="A1415" s="34"/>
      <c r="B1415" s="44"/>
      <c r="C1415" s="33"/>
      <c r="D1415" s="36">
        <v>2017</v>
      </c>
      <c r="E1415" s="76">
        <f>G1415+H1415+I1415</f>
        <v>4550</v>
      </c>
      <c r="F1415" s="14">
        <f t="shared" si="119"/>
        <v>4550</v>
      </c>
      <c r="G1415" s="76">
        <v>4000</v>
      </c>
      <c r="H1415" s="76">
        <v>550</v>
      </c>
      <c r="I1415" s="76"/>
      <c r="J1415" s="11"/>
      <c r="K1415" s="38"/>
    </row>
    <row r="1416" spans="1:11" ht="15">
      <c r="A1416" s="34" t="s">
        <v>175</v>
      </c>
      <c r="B1416" s="44" t="s">
        <v>365</v>
      </c>
      <c r="C1416" s="33" t="s">
        <v>430</v>
      </c>
      <c r="D1416" s="36" t="s">
        <v>394</v>
      </c>
      <c r="E1416" s="76">
        <f>E1417+E1418+E1419+E1420+E1421</f>
        <v>125400</v>
      </c>
      <c r="F1416" s="14">
        <f t="shared" si="119"/>
        <v>125400</v>
      </c>
      <c r="G1416" s="76">
        <f>G1417+G1418+G1419+G1420+G1421</f>
        <v>100000</v>
      </c>
      <c r="H1416" s="76">
        <f>H1417+H1418+H1419+H1420+H1421</f>
        <v>25400</v>
      </c>
      <c r="I1416" s="76">
        <f>I1417+I1418+I1419+I1420+I1421</f>
        <v>0</v>
      </c>
      <c r="J1416" s="11" t="s">
        <v>476</v>
      </c>
      <c r="K1416" s="38"/>
    </row>
    <row r="1417" spans="1:11" ht="15">
      <c r="A1417" s="34"/>
      <c r="B1417" s="44"/>
      <c r="C1417" s="33"/>
      <c r="D1417" s="36">
        <v>2013</v>
      </c>
      <c r="E1417" s="76">
        <f>G1417+H1417+I1417</f>
        <v>26200</v>
      </c>
      <c r="F1417" s="14">
        <f t="shared" si="119"/>
        <v>26200</v>
      </c>
      <c r="G1417" s="76">
        <v>20800</v>
      </c>
      <c r="H1417" s="76">
        <v>5400</v>
      </c>
      <c r="I1417" s="76"/>
      <c r="J1417" s="11"/>
      <c r="K1417" s="38"/>
    </row>
    <row r="1418" spans="1:11" ht="15">
      <c r="A1418" s="34"/>
      <c r="B1418" s="44"/>
      <c r="C1418" s="33"/>
      <c r="D1418" s="36">
        <v>2014</v>
      </c>
      <c r="E1418" s="76">
        <f>G1418+H1418+I1418</f>
        <v>26200</v>
      </c>
      <c r="F1418" s="14">
        <f t="shared" si="119"/>
        <v>26200</v>
      </c>
      <c r="G1418" s="76">
        <v>20800</v>
      </c>
      <c r="H1418" s="76">
        <v>5400</v>
      </c>
      <c r="I1418" s="76"/>
      <c r="J1418" s="11"/>
      <c r="K1418" s="38"/>
    </row>
    <row r="1419" spans="1:11" ht="15">
      <c r="A1419" s="34"/>
      <c r="B1419" s="44"/>
      <c r="C1419" s="33"/>
      <c r="D1419" s="36">
        <v>2015</v>
      </c>
      <c r="E1419" s="76">
        <f>G1419+H1419+I1419</f>
        <v>25000</v>
      </c>
      <c r="F1419" s="14">
        <f t="shared" si="119"/>
        <v>25000</v>
      </c>
      <c r="G1419" s="76">
        <v>20000</v>
      </c>
      <c r="H1419" s="76">
        <v>5000</v>
      </c>
      <c r="I1419" s="76"/>
      <c r="J1419" s="11"/>
      <c r="K1419" s="38"/>
    </row>
    <row r="1420" spans="1:11" ht="15">
      <c r="A1420" s="34"/>
      <c r="B1420" s="44"/>
      <c r="C1420" s="33"/>
      <c r="D1420" s="36">
        <v>2016</v>
      </c>
      <c r="E1420" s="76">
        <f>G1420+H1420+I1420</f>
        <v>18000</v>
      </c>
      <c r="F1420" s="14">
        <f t="shared" si="119"/>
        <v>18000</v>
      </c>
      <c r="G1420" s="76">
        <v>14400</v>
      </c>
      <c r="H1420" s="76">
        <v>3600</v>
      </c>
      <c r="I1420" s="76"/>
      <c r="J1420" s="11"/>
      <c r="K1420" s="38"/>
    </row>
    <row r="1421" spans="1:11" ht="15">
      <c r="A1421" s="34"/>
      <c r="B1421" s="44"/>
      <c r="C1421" s="33"/>
      <c r="D1421" s="36">
        <v>2017</v>
      </c>
      <c r="E1421" s="76">
        <f>G1421+H1421+I1421</f>
        <v>30000</v>
      </c>
      <c r="F1421" s="14">
        <f>G1421+H1421</f>
        <v>30000</v>
      </c>
      <c r="G1421" s="76">
        <v>24000</v>
      </c>
      <c r="H1421" s="76">
        <v>6000</v>
      </c>
      <c r="I1421" s="76"/>
      <c r="J1421" s="11"/>
      <c r="K1421" s="38"/>
    </row>
    <row r="1422" spans="1:11" ht="15">
      <c r="A1422" s="34" t="s">
        <v>176</v>
      </c>
      <c r="B1422" s="44" t="s">
        <v>364</v>
      </c>
      <c r="C1422" s="33" t="s">
        <v>73</v>
      </c>
      <c r="D1422" s="36" t="s">
        <v>394</v>
      </c>
      <c r="E1422" s="76">
        <f>E1423+E1424+E1425+E1426+E1427</f>
        <v>24590</v>
      </c>
      <c r="F1422" s="14">
        <f t="shared" si="119"/>
        <v>24590</v>
      </c>
      <c r="G1422" s="76">
        <f>G1423+G1424+G1425+G1426+G1427</f>
        <v>22000</v>
      </c>
      <c r="H1422" s="76">
        <f>H1423+H1424+H1425+H1426+H1427</f>
        <v>2590</v>
      </c>
      <c r="I1422" s="76">
        <f>I1423+I1424+I1425+I1426+I1427</f>
        <v>0</v>
      </c>
      <c r="J1422" s="11" t="s">
        <v>151</v>
      </c>
      <c r="K1422" s="38"/>
    </row>
    <row r="1423" spans="1:11" ht="15">
      <c r="A1423" s="34"/>
      <c r="B1423" s="44"/>
      <c r="C1423" s="33"/>
      <c r="D1423" s="36">
        <v>2013</v>
      </c>
      <c r="E1423" s="76">
        <f>G1423+H1423+I1423</f>
        <v>4590</v>
      </c>
      <c r="F1423" s="14">
        <f t="shared" si="119"/>
        <v>4590</v>
      </c>
      <c r="G1423" s="76">
        <v>4000</v>
      </c>
      <c r="H1423" s="76">
        <v>590</v>
      </c>
      <c r="I1423" s="76"/>
      <c r="J1423" s="11"/>
      <c r="K1423" s="38"/>
    </row>
    <row r="1424" spans="1:11" ht="15">
      <c r="A1424" s="34"/>
      <c r="B1424" s="44"/>
      <c r="C1424" s="33"/>
      <c r="D1424" s="36">
        <v>2014</v>
      </c>
      <c r="E1424" s="76">
        <f>G1424+H1424+I1424</f>
        <v>5000</v>
      </c>
      <c r="F1424" s="14">
        <f t="shared" si="119"/>
        <v>5000</v>
      </c>
      <c r="G1424" s="76">
        <v>4500</v>
      </c>
      <c r="H1424" s="76">
        <v>500</v>
      </c>
      <c r="I1424" s="76"/>
      <c r="J1424" s="11"/>
      <c r="K1424" s="38"/>
    </row>
    <row r="1425" spans="1:11" ht="15">
      <c r="A1425" s="34"/>
      <c r="B1425" s="44"/>
      <c r="C1425" s="33"/>
      <c r="D1425" s="36">
        <v>2015</v>
      </c>
      <c r="E1425" s="76">
        <f>G1425+H1425+I1425</f>
        <v>5000</v>
      </c>
      <c r="F1425" s="14">
        <f t="shared" si="119"/>
        <v>5000</v>
      </c>
      <c r="G1425" s="76">
        <v>4500</v>
      </c>
      <c r="H1425" s="76">
        <v>500</v>
      </c>
      <c r="I1425" s="76"/>
      <c r="J1425" s="11"/>
      <c r="K1425" s="38"/>
    </row>
    <row r="1426" spans="1:11" ht="15">
      <c r="A1426" s="34"/>
      <c r="B1426" s="44"/>
      <c r="C1426" s="33"/>
      <c r="D1426" s="36">
        <v>2016</v>
      </c>
      <c r="E1426" s="76">
        <f>G1426+H1426+I1426</f>
        <v>5000</v>
      </c>
      <c r="F1426" s="14">
        <f>G1426+H1426</f>
        <v>5000</v>
      </c>
      <c r="G1426" s="76">
        <v>4500</v>
      </c>
      <c r="H1426" s="76">
        <v>500</v>
      </c>
      <c r="I1426" s="76"/>
      <c r="J1426" s="11"/>
      <c r="K1426" s="38"/>
    </row>
    <row r="1427" spans="1:11" ht="15">
      <c r="A1427" s="34"/>
      <c r="B1427" s="44"/>
      <c r="C1427" s="33"/>
      <c r="D1427" s="36">
        <v>2017</v>
      </c>
      <c r="E1427" s="76">
        <f>G1427+H1427+I1427</f>
        <v>5000</v>
      </c>
      <c r="F1427" s="14">
        <f>G1427+H1427</f>
        <v>5000</v>
      </c>
      <c r="G1427" s="76">
        <v>4500</v>
      </c>
      <c r="H1427" s="76">
        <v>500</v>
      </c>
      <c r="I1427" s="76"/>
      <c r="J1427" s="11"/>
      <c r="K1427" s="38"/>
    </row>
    <row r="1428" spans="1:11" ht="14.25">
      <c r="A1428" s="27" t="s">
        <v>169</v>
      </c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</row>
    <row r="1429" spans="1:11" ht="12.75">
      <c r="A1429" s="27"/>
      <c r="B1429" s="27" t="s">
        <v>188</v>
      </c>
      <c r="C1429" s="27"/>
      <c r="D1429" s="12" t="s">
        <v>394</v>
      </c>
      <c r="E1429" s="12">
        <f>E1465+E1471+E1477+E1483+E1489+E1435+E1441+E1447+E1453+E1459</f>
        <v>45178.3</v>
      </c>
      <c r="F1429" s="12">
        <f>G1429+H1429</f>
        <v>45178.3</v>
      </c>
      <c r="G1429" s="12">
        <f>G1465+G1471+G1477+G1483+G1489+G1435+G1441+G1447+G1453+G1459</f>
        <v>23276</v>
      </c>
      <c r="H1429" s="12">
        <f>H1465+H1471+H1477+H1483+H1489+H1435+H1441+H1447+H1453+H1459</f>
        <v>21902.3</v>
      </c>
      <c r="I1429" s="12">
        <f aca="true" t="shared" si="120" ref="I1429:I1434">I1465+I1471+I1477+I1483+I1489+I1435+I1441+I1447+I1453</f>
        <v>0</v>
      </c>
      <c r="J1429" s="27"/>
      <c r="K1429" s="27"/>
    </row>
    <row r="1430" spans="1:11" ht="12.75">
      <c r="A1430" s="27"/>
      <c r="B1430" s="27"/>
      <c r="C1430" s="27"/>
      <c r="D1430" s="12">
        <v>2013</v>
      </c>
      <c r="E1430" s="12">
        <f aca="true" t="shared" si="121" ref="E1430:H1434">E1466+E1472+E1478+E1484+E1490+E1436+E1442+E1448+E1454</f>
        <v>10341.3</v>
      </c>
      <c r="F1430" s="12">
        <f aca="true" t="shared" si="122" ref="F1430:F1493">G1430+H1430</f>
        <v>10341.3</v>
      </c>
      <c r="G1430" s="12">
        <f t="shared" si="121"/>
        <v>9026</v>
      </c>
      <c r="H1430" s="12">
        <f t="shared" si="121"/>
        <v>1315.3</v>
      </c>
      <c r="I1430" s="12">
        <f t="shared" si="120"/>
        <v>0</v>
      </c>
      <c r="J1430" s="27"/>
      <c r="K1430" s="27"/>
    </row>
    <row r="1431" spans="1:11" ht="12.75">
      <c r="A1431" s="27"/>
      <c r="B1431" s="27"/>
      <c r="C1431" s="27"/>
      <c r="D1431" s="12">
        <v>2014</v>
      </c>
      <c r="E1431" s="12">
        <f t="shared" si="121"/>
        <v>5030</v>
      </c>
      <c r="F1431" s="12">
        <f t="shared" si="122"/>
        <v>5030</v>
      </c>
      <c r="G1431" s="12">
        <f t="shared" si="121"/>
        <v>0</v>
      </c>
      <c r="H1431" s="12">
        <f t="shared" si="121"/>
        <v>5030</v>
      </c>
      <c r="I1431" s="12">
        <f t="shared" si="120"/>
        <v>0</v>
      </c>
      <c r="J1431" s="27"/>
      <c r="K1431" s="27"/>
    </row>
    <row r="1432" spans="1:11" ht="12.75">
      <c r="A1432" s="27"/>
      <c r="B1432" s="27"/>
      <c r="C1432" s="27"/>
      <c r="D1432" s="12">
        <v>2015</v>
      </c>
      <c r="E1432" s="12">
        <f t="shared" si="121"/>
        <v>4933</v>
      </c>
      <c r="F1432" s="12">
        <f t="shared" si="122"/>
        <v>4933</v>
      </c>
      <c r="G1432" s="12">
        <f t="shared" si="121"/>
        <v>0</v>
      </c>
      <c r="H1432" s="12">
        <f t="shared" si="121"/>
        <v>4933</v>
      </c>
      <c r="I1432" s="12">
        <f t="shared" si="120"/>
        <v>0</v>
      </c>
      <c r="J1432" s="27"/>
      <c r="K1432" s="27"/>
    </row>
    <row r="1433" spans="1:11" ht="12.75">
      <c r="A1433" s="27"/>
      <c r="B1433" s="27"/>
      <c r="C1433" s="27"/>
      <c r="D1433" s="12">
        <v>2016</v>
      </c>
      <c r="E1433" s="12">
        <f t="shared" si="121"/>
        <v>4937</v>
      </c>
      <c r="F1433" s="12">
        <f t="shared" si="122"/>
        <v>4937</v>
      </c>
      <c r="G1433" s="12">
        <f t="shared" si="121"/>
        <v>0</v>
      </c>
      <c r="H1433" s="12">
        <f t="shared" si="121"/>
        <v>4937</v>
      </c>
      <c r="I1433" s="12">
        <f t="shared" si="120"/>
        <v>0</v>
      </c>
      <c r="J1433" s="27"/>
      <c r="K1433" s="27"/>
    </row>
    <row r="1434" spans="1:11" ht="12.75">
      <c r="A1434" s="27"/>
      <c r="B1434" s="27"/>
      <c r="C1434" s="27"/>
      <c r="D1434" s="12">
        <v>2017</v>
      </c>
      <c r="E1434" s="12">
        <f t="shared" si="121"/>
        <v>4937</v>
      </c>
      <c r="F1434" s="12">
        <f t="shared" si="122"/>
        <v>4937</v>
      </c>
      <c r="G1434" s="12">
        <f t="shared" si="121"/>
        <v>0</v>
      </c>
      <c r="H1434" s="12">
        <f t="shared" si="121"/>
        <v>4937</v>
      </c>
      <c r="I1434" s="12">
        <f t="shared" si="120"/>
        <v>0</v>
      </c>
      <c r="J1434" s="27"/>
      <c r="K1434" s="27"/>
    </row>
    <row r="1435" spans="1:11" ht="15" customHeight="1">
      <c r="A1435" s="27"/>
      <c r="B1435" s="79" t="s">
        <v>262</v>
      </c>
      <c r="C1435" s="80" t="s">
        <v>251</v>
      </c>
      <c r="D1435" s="12" t="s">
        <v>394</v>
      </c>
      <c r="E1435" s="12">
        <f>G1435+H1435+I1435</f>
        <v>9932</v>
      </c>
      <c r="F1435" s="12">
        <f t="shared" si="122"/>
        <v>9932</v>
      </c>
      <c r="G1435" s="12">
        <f>G1436</f>
        <v>9026</v>
      </c>
      <c r="H1435" s="12">
        <f>H1436</f>
        <v>906</v>
      </c>
      <c r="I1435" s="12"/>
      <c r="J1435" s="38" t="s">
        <v>280</v>
      </c>
      <c r="K1435" s="27"/>
    </row>
    <row r="1436" spans="1:11" ht="15" customHeight="1">
      <c r="A1436" s="27"/>
      <c r="B1436" s="79"/>
      <c r="C1436" s="80"/>
      <c r="D1436" s="12">
        <v>2013</v>
      </c>
      <c r="E1436" s="12">
        <f>G1436+H1436+I1436</f>
        <v>9932</v>
      </c>
      <c r="F1436" s="12">
        <f t="shared" si="122"/>
        <v>9932</v>
      </c>
      <c r="G1436" s="12">
        <v>9026</v>
      </c>
      <c r="H1436" s="12">
        <v>906</v>
      </c>
      <c r="I1436" s="12"/>
      <c r="J1436" s="38"/>
      <c r="K1436" s="27"/>
    </row>
    <row r="1437" spans="1:11" ht="15" customHeight="1">
      <c r="A1437" s="27"/>
      <c r="B1437" s="79"/>
      <c r="C1437" s="80"/>
      <c r="D1437" s="12">
        <v>2014</v>
      </c>
      <c r="E1437" s="12">
        <f aca="true" t="shared" si="123" ref="E1437:E1458">G1437+H1437+I1437</f>
        <v>0</v>
      </c>
      <c r="F1437" s="12">
        <f t="shared" si="122"/>
        <v>0</v>
      </c>
      <c r="G1437" s="12"/>
      <c r="H1437" s="12"/>
      <c r="I1437" s="12"/>
      <c r="J1437" s="38"/>
      <c r="K1437" s="27"/>
    </row>
    <row r="1438" spans="1:11" ht="15" customHeight="1">
      <c r="A1438" s="27"/>
      <c r="B1438" s="79"/>
      <c r="C1438" s="80"/>
      <c r="D1438" s="12">
        <v>2015</v>
      </c>
      <c r="E1438" s="12">
        <f t="shared" si="123"/>
        <v>0</v>
      </c>
      <c r="F1438" s="12">
        <f t="shared" si="122"/>
        <v>0</v>
      </c>
      <c r="G1438" s="12"/>
      <c r="H1438" s="12"/>
      <c r="I1438" s="12"/>
      <c r="J1438" s="38"/>
      <c r="K1438" s="27"/>
    </row>
    <row r="1439" spans="1:11" ht="15" customHeight="1">
      <c r="A1439" s="27"/>
      <c r="B1439" s="79"/>
      <c r="C1439" s="80"/>
      <c r="D1439" s="12">
        <v>2016</v>
      </c>
      <c r="E1439" s="12">
        <f t="shared" si="123"/>
        <v>0</v>
      </c>
      <c r="F1439" s="12">
        <f t="shared" si="122"/>
        <v>0</v>
      </c>
      <c r="G1439" s="12"/>
      <c r="H1439" s="12"/>
      <c r="I1439" s="12"/>
      <c r="J1439" s="38"/>
      <c r="K1439" s="27"/>
    </row>
    <row r="1440" spans="1:11" ht="15" customHeight="1">
      <c r="A1440" s="27"/>
      <c r="B1440" s="79"/>
      <c r="C1440" s="80"/>
      <c r="D1440" s="12">
        <v>2017</v>
      </c>
      <c r="E1440" s="12">
        <f t="shared" si="123"/>
        <v>0</v>
      </c>
      <c r="F1440" s="12">
        <f t="shared" si="122"/>
        <v>0</v>
      </c>
      <c r="G1440" s="12"/>
      <c r="H1440" s="12"/>
      <c r="I1440" s="12"/>
      <c r="J1440" s="38"/>
      <c r="K1440" s="27"/>
    </row>
    <row r="1441" spans="1:11" ht="15.75" customHeight="1">
      <c r="A1441" s="27"/>
      <c r="B1441" s="79" t="s">
        <v>263</v>
      </c>
      <c r="C1441" s="80" t="s">
        <v>251</v>
      </c>
      <c r="D1441" s="12" t="s">
        <v>394</v>
      </c>
      <c r="E1441" s="12">
        <f t="shared" si="123"/>
        <v>6000</v>
      </c>
      <c r="F1441" s="12">
        <f t="shared" si="122"/>
        <v>6000</v>
      </c>
      <c r="G1441" s="12"/>
      <c r="H1441" s="12">
        <f>H1442+H1443+H1444+H1445+H1446</f>
        <v>6000</v>
      </c>
      <c r="I1441" s="12"/>
      <c r="J1441" s="38" t="s">
        <v>280</v>
      </c>
      <c r="K1441" s="27"/>
    </row>
    <row r="1442" spans="1:11" ht="18.75" customHeight="1">
      <c r="A1442" s="27"/>
      <c r="B1442" s="79"/>
      <c r="C1442" s="80"/>
      <c r="D1442" s="12">
        <v>2013</v>
      </c>
      <c r="E1442" s="12">
        <f t="shared" si="123"/>
        <v>0</v>
      </c>
      <c r="F1442" s="12">
        <f t="shared" si="122"/>
        <v>0</v>
      </c>
      <c r="G1442" s="12"/>
      <c r="H1442" s="12">
        <v>0</v>
      </c>
      <c r="I1442" s="12"/>
      <c r="J1442" s="38"/>
      <c r="K1442" s="27"/>
    </row>
    <row r="1443" spans="1:11" ht="15" customHeight="1">
      <c r="A1443" s="27"/>
      <c r="B1443" s="79"/>
      <c r="C1443" s="80"/>
      <c r="D1443" s="12">
        <v>2014</v>
      </c>
      <c r="E1443" s="12">
        <f t="shared" si="123"/>
        <v>1500</v>
      </c>
      <c r="F1443" s="12">
        <f t="shared" si="122"/>
        <v>1500</v>
      </c>
      <c r="G1443" s="12"/>
      <c r="H1443" s="12">
        <v>1500</v>
      </c>
      <c r="I1443" s="12"/>
      <c r="J1443" s="38"/>
      <c r="K1443" s="27"/>
    </row>
    <row r="1444" spans="1:11" ht="15" customHeight="1">
      <c r="A1444" s="27"/>
      <c r="B1444" s="79"/>
      <c r="C1444" s="80"/>
      <c r="D1444" s="12">
        <v>2015</v>
      </c>
      <c r="E1444" s="12">
        <f t="shared" si="123"/>
        <v>1500</v>
      </c>
      <c r="F1444" s="12">
        <f t="shared" si="122"/>
        <v>1500</v>
      </c>
      <c r="G1444" s="12"/>
      <c r="H1444" s="12">
        <v>1500</v>
      </c>
      <c r="I1444" s="12"/>
      <c r="J1444" s="38"/>
      <c r="K1444" s="27"/>
    </row>
    <row r="1445" spans="1:11" ht="15" customHeight="1">
      <c r="A1445" s="27"/>
      <c r="B1445" s="79"/>
      <c r="C1445" s="80"/>
      <c r="D1445" s="12">
        <v>2016</v>
      </c>
      <c r="E1445" s="12">
        <f t="shared" si="123"/>
        <v>1500</v>
      </c>
      <c r="F1445" s="12">
        <f t="shared" si="122"/>
        <v>1500</v>
      </c>
      <c r="G1445" s="12"/>
      <c r="H1445" s="12">
        <v>1500</v>
      </c>
      <c r="I1445" s="12"/>
      <c r="J1445" s="38"/>
      <c r="K1445" s="27"/>
    </row>
    <row r="1446" spans="1:11" ht="15" customHeight="1">
      <c r="A1446" s="27"/>
      <c r="B1446" s="79"/>
      <c r="C1446" s="80"/>
      <c r="D1446" s="12">
        <v>2017</v>
      </c>
      <c r="E1446" s="12">
        <f t="shared" si="123"/>
        <v>1500</v>
      </c>
      <c r="F1446" s="12">
        <f t="shared" si="122"/>
        <v>1500</v>
      </c>
      <c r="G1446" s="12"/>
      <c r="H1446" s="12">
        <v>1500</v>
      </c>
      <c r="I1446" s="12"/>
      <c r="J1446" s="38"/>
      <c r="K1446" s="27"/>
    </row>
    <row r="1447" spans="1:11" ht="15" customHeight="1">
      <c r="A1447" s="27"/>
      <c r="B1447" s="79" t="s">
        <v>264</v>
      </c>
      <c r="C1447" s="80" t="s">
        <v>251</v>
      </c>
      <c r="D1447" s="12" t="s">
        <v>394</v>
      </c>
      <c r="E1447" s="12">
        <f t="shared" si="123"/>
        <v>4800</v>
      </c>
      <c r="F1447" s="12">
        <f t="shared" si="122"/>
        <v>4800</v>
      </c>
      <c r="G1447" s="12"/>
      <c r="H1447" s="12">
        <f>H1448+H1449+H1450+H1451+H1452</f>
        <v>4800</v>
      </c>
      <c r="I1447" s="12"/>
      <c r="J1447" s="38" t="s">
        <v>280</v>
      </c>
      <c r="K1447" s="27"/>
    </row>
    <row r="1448" spans="1:11" ht="15" customHeight="1">
      <c r="A1448" s="27"/>
      <c r="B1448" s="79"/>
      <c r="C1448" s="80"/>
      <c r="D1448" s="12">
        <v>2013</v>
      </c>
      <c r="E1448" s="12">
        <f t="shared" si="123"/>
        <v>0</v>
      </c>
      <c r="F1448" s="12">
        <f t="shared" si="122"/>
        <v>0</v>
      </c>
      <c r="G1448" s="12"/>
      <c r="H1448" s="12">
        <v>0</v>
      </c>
      <c r="I1448" s="12"/>
      <c r="J1448" s="38"/>
      <c r="K1448" s="27"/>
    </row>
    <row r="1449" spans="1:11" ht="15" customHeight="1">
      <c r="A1449" s="27"/>
      <c r="B1449" s="79"/>
      <c r="C1449" s="80"/>
      <c r="D1449" s="12">
        <v>2014</v>
      </c>
      <c r="E1449" s="12">
        <f t="shared" si="123"/>
        <v>1200</v>
      </c>
      <c r="F1449" s="12">
        <f t="shared" si="122"/>
        <v>1200</v>
      </c>
      <c r="G1449" s="12"/>
      <c r="H1449" s="12">
        <v>1200</v>
      </c>
      <c r="I1449" s="12"/>
      <c r="J1449" s="38"/>
      <c r="K1449" s="27"/>
    </row>
    <row r="1450" spans="1:11" ht="15" customHeight="1">
      <c r="A1450" s="27"/>
      <c r="B1450" s="79"/>
      <c r="C1450" s="80"/>
      <c r="D1450" s="12">
        <v>2015</v>
      </c>
      <c r="E1450" s="12">
        <f t="shared" si="123"/>
        <v>1200</v>
      </c>
      <c r="F1450" s="12">
        <f t="shared" si="122"/>
        <v>1200</v>
      </c>
      <c r="G1450" s="12"/>
      <c r="H1450" s="12">
        <v>1200</v>
      </c>
      <c r="I1450" s="12"/>
      <c r="J1450" s="38"/>
      <c r="K1450" s="27"/>
    </row>
    <row r="1451" spans="1:11" ht="15" customHeight="1">
      <c r="A1451" s="27"/>
      <c r="B1451" s="79"/>
      <c r="C1451" s="80"/>
      <c r="D1451" s="12">
        <v>2016</v>
      </c>
      <c r="E1451" s="12">
        <f t="shared" si="123"/>
        <v>1200</v>
      </c>
      <c r="F1451" s="12">
        <f t="shared" si="122"/>
        <v>1200</v>
      </c>
      <c r="G1451" s="12"/>
      <c r="H1451" s="12">
        <v>1200</v>
      </c>
      <c r="I1451" s="12"/>
      <c r="J1451" s="38"/>
      <c r="K1451" s="27"/>
    </row>
    <row r="1452" spans="1:11" ht="15" customHeight="1">
      <c r="A1452" s="27"/>
      <c r="B1452" s="79"/>
      <c r="C1452" s="80"/>
      <c r="D1452" s="12">
        <v>2017</v>
      </c>
      <c r="E1452" s="12">
        <f t="shared" si="123"/>
        <v>1200</v>
      </c>
      <c r="F1452" s="12">
        <f t="shared" si="122"/>
        <v>1200</v>
      </c>
      <c r="G1452" s="12"/>
      <c r="H1452" s="12">
        <v>1200</v>
      </c>
      <c r="I1452" s="12"/>
      <c r="J1452" s="38"/>
      <c r="K1452" s="27"/>
    </row>
    <row r="1453" spans="1:11" ht="15" customHeight="1">
      <c r="A1453" s="27"/>
      <c r="B1453" s="79" t="s">
        <v>265</v>
      </c>
      <c r="C1453" s="80" t="s">
        <v>251</v>
      </c>
      <c r="D1453" s="12" t="s">
        <v>394</v>
      </c>
      <c r="E1453" s="12">
        <f t="shared" si="123"/>
        <v>7200</v>
      </c>
      <c r="F1453" s="12">
        <f t="shared" si="122"/>
        <v>7200</v>
      </c>
      <c r="G1453" s="12"/>
      <c r="H1453" s="12">
        <f>H1454+H1455+H1456+H1457+H1458</f>
        <v>7200</v>
      </c>
      <c r="I1453" s="12"/>
      <c r="J1453" s="38" t="s">
        <v>280</v>
      </c>
      <c r="K1453" s="27"/>
    </row>
    <row r="1454" spans="1:11" ht="15" customHeight="1">
      <c r="A1454" s="27"/>
      <c r="B1454" s="79"/>
      <c r="C1454" s="80"/>
      <c r="D1454" s="12">
        <v>2013</v>
      </c>
      <c r="E1454" s="12">
        <f t="shared" si="123"/>
        <v>0</v>
      </c>
      <c r="F1454" s="12">
        <f t="shared" si="122"/>
        <v>0</v>
      </c>
      <c r="G1454" s="12"/>
      <c r="H1454" s="12">
        <v>0</v>
      </c>
      <c r="I1454" s="12"/>
      <c r="J1454" s="38"/>
      <c r="K1454" s="27"/>
    </row>
    <row r="1455" spans="1:11" ht="15" customHeight="1">
      <c r="A1455" s="27"/>
      <c r="B1455" s="79"/>
      <c r="C1455" s="80"/>
      <c r="D1455" s="12">
        <v>2014</v>
      </c>
      <c r="E1455" s="12">
        <f t="shared" si="123"/>
        <v>1800</v>
      </c>
      <c r="F1455" s="12">
        <f t="shared" si="122"/>
        <v>1800</v>
      </c>
      <c r="G1455" s="12"/>
      <c r="H1455" s="12">
        <v>1800</v>
      </c>
      <c r="I1455" s="12"/>
      <c r="J1455" s="38"/>
      <c r="K1455" s="27"/>
    </row>
    <row r="1456" spans="1:11" ht="15" customHeight="1">
      <c r="A1456" s="27"/>
      <c r="B1456" s="79"/>
      <c r="C1456" s="80"/>
      <c r="D1456" s="12">
        <v>2015</v>
      </c>
      <c r="E1456" s="12">
        <f t="shared" si="123"/>
        <v>1800</v>
      </c>
      <c r="F1456" s="12">
        <f t="shared" si="122"/>
        <v>1800</v>
      </c>
      <c r="G1456" s="12"/>
      <c r="H1456" s="12">
        <v>1800</v>
      </c>
      <c r="I1456" s="12"/>
      <c r="J1456" s="38"/>
      <c r="K1456" s="27"/>
    </row>
    <row r="1457" spans="1:11" ht="15" customHeight="1">
      <c r="A1457" s="27"/>
      <c r="B1457" s="79"/>
      <c r="C1457" s="80"/>
      <c r="D1457" s="12">
        <v>2016</v>
      </c>
      <c r="E1457" s="12">
        <f t="shared" si="123"/>
        <v>1800</v>
      </c>
      <c r="F1457" s="12">
        <f t="shared" si="122"/>
        <v>1800</v>
      </c>
      <c r="G1457" s="12"/>
      <c r="H1457" s="12">
        <v>1800</v>
      </c>
      <c r="I1457" s="12"/>
      <c r="J1457" s="38"/>
      <c r="K1457" s="27"/>
    </row>
    <row r="1458" spans="1:11" ht="15" customHeight="1">
      <c r="A1458" s="27"/>
      <c r="B1458" s="79"/>
      <c r="C1458" s="80"/>
      <c r="D1458" s="12">
        <v>2017</v>
      </c>
      <c r="E1458" s="12">
        <f t="shared" si="123"/>
        <v>1800</v>
      </c>
      <c r="F1458" s="12">
        <f t="shared" si="122"/>
        <v>1800</v>
      </c>
      <c r="G1458" s="12"/>
      <c r="H1458" s="12">
        <v>1800</v>
      </c>
      <c r="I1458" s="12"/>
      <c r="J1458" s="38"/>
      <c r="K1458" s="27"/>
    </row>
    <row r="1459" spans="1:11" ht="15" customHeight="1">
      <c r="A1459" s="27"/>
      <c r="B1459" s="79" t="s">
        <v>279</v>
      </c>
      <c r="C1459" s="33" t="s">
        <v>109</v>
      </c>
      <c r="D1459" s="12" t="s">
        <v>394</v>
      </c>
      <c r="E1459" s="12">
        <f>G1459+H1459</f>
        <v>15000</v>
      </c>
      <c r="F1459" s="12">
        <f t="shared" si="122"/>
        <v>15000</v>
      </c>
      <c r="G1459" s="12">
        <f>G1460+G1461</f>
        <v>14250</v>
      </c>
      <c r="H1459" s="12">
        <f>H1460+H1461</f>
        <v>750</v>
      </c>
      <c r="I1459" s="12"/>
      <c r="J1459" s="11" t="s">
        <v>476</v>
      </c>
      <c r="K1459" s="27"/>
    </row>
    <row r="1460" spans="1:11" ht="15" customHeight="1">
      <c r="A1460" s="27"/>
      <c r="B1460" s="79"/>
      <c r="C1460" s="33"/>
      <c r="D1460" s="12">
        <v>2013</v>
      </c>
      <c r="E1460" s="12"/>
      <c r="F1460" s="12">
        <f t="shared" si="122"/>
        <v>0</v>
      </c>
      <c r="G1460" s="12"/>
      <c r="H1460" s="12"/>
      <c r="I1460" s="12"/>
      <c r="J1460" s="11"/>
      <c r="K1460" s="27"/>
    </row>
    <row r="1461" spans="1:11" ht="15" customHeight="1">
      <c r="A1461" s="27"/>
      <c r="B1461" s="79"/>
      <c r="C1461" s="33"/>
      <c r="D1461" s="12">
        <v>2014</v>
      </c>
      <c r="E1461" s="12">
        <f>G1461+H1461</f>
        <v>15000</v>
      </c>
      <c r="F1461" s="12">
        <f t="shared" si="122"/>
        <v>15000</v>
      </c>
      <c r="G1461" s="12">
        <v>14250</v>
      </c>
      <c r="H1461" s="12">
        <v>750</v>
      </c>
      <c r="I1461" s="12"/>
      <c r="J1461" s="11"/>
      <c r="K1461" s="27"/>
    </row>
    <row r="1462" spans="1:11" ht="15" customHeight="1">
      <c r="A1462" s="27"/>
      <c r="B1462" s="79"/>
      <c r="C1462" s="33"/>
      <c r="D1462" s="12">
        <v>2015</v>
      </c>
      <c r="E1462" s="12"/>
      <c r="F1462" s="12">
        <f t="shared" si="122"/>
        <v>0</v>
      </c>
      <c r="G1462" s="12"/>
      <c r="H1462" s="12"/>
      <c r="I1462" s="12"/>
      <c r="J1462" s="11"/>
      <c r="K1462" s="27"/>
    </row>
    <row r="1463" spans="1:11" ht="15" customHeight="1">
      <c r="A1463" s="27"/>
      <c r="B1463" s="79"/>
      <c r="C1463" s="33"/>
      <c r="D1463" s="12">
        <v>2016</v>
      </c>
      <c r="E1463" s="12"/>
      <c r="F1463" s="12">
        <f t="shared" si="122"/>
        <v>0</v>
      </c>
      <c r="G1463" s="12"/>
      <c r="H1463" s="12"/>
      <c r="I1463" s="12"/>
      <c r="J1463" s="11"/>
      <c r="K1463" s="27"/>
    </row>
    <row r="1464" spans="1:11" ht="15" customHeight="1">
      <c r="A1464" s="27"/>
      <c r="B1464" s="79"/>
      <c r="C1464" s="33"/>
      <c r="D1464" s="12">
        <v>2017</v>
      </c>
      <c r="E1464" s="12"/>
      <c r="F1464" s="12">
        <f t="shared" si="122"/>
        <v>0</v>
      </c>
      <c r="G1464" s="12"/>
      <c r="H1464" s="12"/>
      <c r="I1464" s="12"/>
      <c r="J1464" s="11"/>
      <c r="K1464" s="27"/>
    </row>
    <row r="1465" spans="1:11" ht="15">
      <c r="A1465" s="38" t="s">
        <v>392</v>
      </c>
      <c r="B1465" s="44" t="s">
        <v>497</v>
      </c>
      <c r="C1465" s="33" t="s">
        <v>490</v>
      </c>
      <c r="D1465" s="36" t="s">
        <v>394</v>
      </c>
      <c r="E1465" s="59">
        <f aca="true" t="shared" si="124" ref="E1465:E1470">G1465+H1465+I1465</f>
        <v>100</v>
      </c>
      <c r="F1465" s="12">
        <f t="shared" si="122"/>
        <v>100</v>
      </c>
      <c r="G1465" s="59">
        <f>G1466+G1467+G1468+G1469+G1470</f>
        <v>0</v>
      </c>
      <c r="H1465" s="59">
        <f>H1466+H1467+H1468+H1469+H1470</f>
        <v>100</v>
      </c>
      <c r="I1465" s="59">
        <f>I1466+I1467+I1468+I1469+I1470</f>
        <v>0</v>
      </c>
      <c r="J1465" s="11" t="s">
        <v>162</v>
      </c>
      <c r="K1465" s="38"/>
    </row>
    <row r="1466" spans="1:11" ht="15">
      <c r="A1466" s="38"/>
      <c r="B1466" s="44"/>
      <c r="C1466" s="33"/>
      <c r="D1466" s="36">
        <v>2013</v>
      </c>
      <c r="E1466" s="59">
        <f t="shared" si="124"/>
        <v>0</v>
      </c>
      <c r="F1466" s="12">
        <f t="shared" si="122"/>
        <v>0</v>
      </c>
      <c r="G1466" s="59"/>
      <c r="H1466" s="59"/>
      <c r="I1466" s="59"/>
      <c r="J1466" s="11"/>
      <c r="K1466" s="38"/>
    </row>
    <row r="1467" spans="1:11" ht="15">
      <c r="A1467" s="38"/>
      <c r="B1467" s="44"/>
      <c r="C1467" s="33"/>
      <c r="D1467" s="36">
        <v>2014</v>
      </c>
      <c r="E1467" s="59">
        <f t="shared" si="124"/>
        <v>100</v>
      </c>
      <c r="F1467" s="12">
        <f t="shared" si="122"/>
        <v>100</v>
      </c>
      <c r="G1467" s="59"/>
      <c r="H1467" s="59">
        <v>100</v>
      </c>
      <c r="I1467" s="59"/>
      <c r="J1467" s="11"/>
      <c r="K1467" s="38"/>
    </row>
    <row r="1468" spans="1:11" ht="15">
      <c r="A1468" s="38"/>
      <c r="B1468" s="44"/>
      <c r="C1468" s="33"/>
      <c r="D1468" s="36">
        <v>2015</v>
      </c>
      <c r="E1468" s="59">
        <f t="shared" si="124"/>
        <v>0</v>
      </c>
      <c r="F1468" s="12">
        <f t="shared" si="122"/>
        <v>0</v>
      </c>
      <c r="G1468" s="59"/>
      <c r="H1468" s="59"/>
      <c r="I1468" s="59"/>
      <c r="J1468" s="11"/>
      <c r="K1468" s="38"/>
    </row>
    <row r="1469" spans="1:11" ht="15">
      <c r="A1469" s="38"/>
      <c r="B1469" s="44"/>
      <c r="C1469" s="33"/>
      <c r="D1469" s="36">
        <v>2016</v>
      </c>
      <c r="E1469" s="59">
        <f t="shared" si="124"/>
        <v>0</v>
      </c>
      <c r="F1469" s="12">
        <f t="shared" si="122"/>
        <v>0</v>
      </c>
      <c r="G1469" s="59"/>
      <c r="H1469" s="59"/>
      <c r="I1469" s="59"/>
      <c r="J1469" s="11"/>
      <c r="K1469" s="38"/>
    </row>
    <row r="1470" spans="1:11" ht="15">
      <c r="A1470" s="38"/>
      <c r="B1470" s="44"/>
      <c r="C1470" s="33"/>
      <c r="D1470" s="36">
        <v>2017</v>
      </c>
      <c r="E1470" s="59">
        <f t="shared" si="124"/>
        <v>0</v>
      </c>
      <c r="F1470" s="12">
        <f t="shared" si="122"/>
        <v>0</v>
      </c>
      <c r="G1470" s="59"/>
      <c r="H1470" s="59"/>
      <c r="I1470" s="59"/>
      <c r="J1470" s="11"/>
      <c r="K1470" s="38"/>
    </row>
    <row r="1471" spans="1:11" ht="15">
      <c r="A1471" s="38" t="s">
        <v>395</v>
      </c>
      <c r="B1471" s="44" t="s">
        <v>68</v>
      </c>
      <c r="C1471" s="33" t="s">
        <v>69</v>
      </c>
      <c r="D1471" s="36" t="s">
        <v>394</v>
      </c>
      <c r="E1471" s="81">
        <f aca="true" t="shared" si="125" ref="E1471:E1494">G1471+H1471+I1471</f>
        <v>965.7</v>
      </c>
      <c r="F1471" s="12">
        <f t="shared" si="122"/>
        <v>965.7</v>
      </c>
      <c r="G1471" s="59">
        <f>G1472+G1473+G1474+G1475+G1476</f>
        <v>0</v>
      </c>
      <c r="H1471" s="81">
        <f>H1472+H1473+H1474+H1475+H1476</f>
        <v>965.7</v>
      </c>
      <c r="I1471" s="59">
        <f>I1472+I1473+I1474+I1475+I1476</f>
        <v>0</v>
      </c>
      <c r="J1471" s="11" t="s">
        <v>143</v>
      </c>
      <c r="K1471" s="38"/>
    </row>
    <row r="1472" spans="1:11" ht="15">
      <c r="A1472" s="38"/>
      <c r="B1472" s="44"/>
      <c r="C1472" s="33"/>
      <c r="D1472" s="36">
        <v>2013</v>
      </c>
      <c r="E1472" s="81">
        <f t="shared" si="125"/>
        <v>185.7</v>
      </c>
      <c r="F1472" s="12">
        <f t="shared" si="122"/>
        <v>185.7</v>
      </c>
      <c r="G1472" s="59"/>
      <c r="H1472" s="81">
        <v>185.7</v>
      </c>
      <c r="I1472" s="59"/>
      <c r="J1472" s="11"/>
      <c r="K1472" s="38"/>
    </row>
    <row r="1473" spans="1:11" ht="15">
      <c r="A1473" s="38"/>
      <c r="B1473" s="44"/>
      <c r="C1473" s="33"/>
      <c r="D1473" s="36">
        <v>2014</v>
      </c>
      <c r="E1473" s="81">
        <f t="shared" si="125"/>
        <v>195</v>
      </c>
      <c r="F1473" s="12">
        <f t="shared" si="122"/>
        <v>195</v>
      </c>
      <c r="G1473" s="59"/>
      <c r="H1473" s="81">
        <v>195</v>
      </c>
      <c r="I1473" s="59"/>
      <c r="J1473" s="11"/>
      <c r="K1473" s="38"/>
    </row>
    <row r="1474" spans="1:11" ht="15">
      <c r="A1474" s="38"/>
      <c r="B1474" s="44"/>
      <c r="C1474" s="33"/>
      <c r="D1474" s="36">
        <v>2015</v>
      </c>
      <c r="E1474" s="81">
        <f t="shared" si="125"/>
        <v>195</v>
      </c>
      <c r="F1474" s="12">
        <f t="shared" si="122"/>
        <v>195</v>
      </c>
      <c r="G1474" s="59"/>
      <c r="H1474" s="81">
        <v>195</v>
      </c>
      <c r="I1474" s="59"/>
      <c r="J1474" s="11"/>
      <c r="K1474" s="38"/>
    </row>
    <row r="1475" spans="1:11" ht="15">
      <c r="A1475" s="38"/>
      <c r="B1475" s="44"/>
      <c r="C1475" s="33"/>
      <c r="D1475" s="36">
        <v>2016</v>
      </c>
      <c r="E1475" s="81">
        <f t="shared" si="125"/>
        <v>195</v>
      </c>
      <c r="F1475" s="12">
        <f t="shared" si="122"/>
        <v>195</v>
      </c>
      <c r="G1475" s="59"/>
      <c r="H1475" s="81">
        <v>195</v>
      </c>
      <c r="I1475" s="59"/>
      <c r="J1475" s="11"/>
      <c r="K1475" s="38"/>
    </row>
    <row r="1476" spans="1:11" ht="15">
      <c r="A1476" s="38"/>
      <c r="B1476" s="44"/>
      <c r="C1476" s="33"/>
      <c r="D1476" s="36">
        <v>2017</v>
      </c>
      <c r="E1476" s="81">
        <f t="shared" si="125"/>
        <v>195</v>
      </c>
      <c r="F1476" s="12">
        <f t="shared" si="122"/>
        <v>195</v>
      </c>
      <c r="G1476" s="59"/>
      <c r="H1476" s="81">
        <v>195</v>
      </c>
      <c r="I1476" s="59"/>
      <c r="J1476" s="11"/>
      <c r="K1476" s="38"/>
    </row>
    <row r="1477" spans="1:11" ht="15.75" customHeight="1">
      <c r="A1477" s="38" t="s">
        <v>396</v>
      </c>
      <c r="B1477" s="44" t="s">
        <v>86</v>
      </c>
      <c r="C1477" s="33" t="s">
        <v>440</v>
      </c>
      <c r="D1477" s="36" t="s">
        <v>394</v>
      </c>
      <c r="E1477" s="81">
        <f t="shared" si="125"/>
        <v>466.5</v>
      </c>
      <c r="F1477" s="12">
        <f t="shared" si="122"/>
        <v>466.5</v>
      </c>
      <c r="G1477" s="59">
        <f>G1478+G1479+G1480+G1481+G1482</f>
        <v>0</v>
      </c>
      <c r="H1477" s="81">
        <f>H1478+H1479+H1480+H1481+H1482</f>
        <v>466.5</v>
      </c>
      <c r="I1477" s="59">
        <f>I1478+I1479+I1480+I1481+I1482</f>
        <v>0</v>
      </c>
      <c r="J1477" s="11" t="s">
        <v>145</v>
      </c>
      <c r="K1477" s="38"/>
    </row>
    <row r="1478" spans="1:11" ht="15">
      <c r="A1478" s="38"/>
      <c r="B1478" s="44"/>
      <c r="C1478" s="33"/>
      <c r="D1478" s="36">
        <v>2013</v>
      </c>
      <c r="E1478" s="81">
        <f t="shared" si="125"/>
        <v>86.5</v>
      </c>
      <c r="F1478" s="12">
        <f t="shared" si="122"/>
        <v>86.5</v>
      </c>
      <c r="G1478" s="59"/>
      <c r="H1478" s="81">
        <v>86.5</v>
      </c>
      <c r="I1478" s="59"/>
      <c r="J1478" s="11"/>
      <c r="K1478" s="38"/>
    </row>
    <row r="1479" spans="1:11" ht="15">
      <c r="A1479" s="38"/>
      <c r="B1479" s="44"/>
      <c r="C1479" s="33"/>
      <c r="D1479" s="36">
        <v>2014</v>
      </c>
      <c r="E1479" s="81">
        <f t="shared" si="125"/>
        <v>95</v>
      </c>
      <c r="F1479" s="12">
        <f t="shared" si="122"/>
        <v>95</v>
      </c>
      <c r="G1479" s="59"/>
      <c r="H1479" s="81">
        <v>95</v>
      </c>
      <c r="I1479" s="59"/>
      <c r="J1479" s="11"/>
      <c r="K1479" s="38"/>
    </row>
    <row r="1480" spans="1:11" ht="15">
      <c r="A1480" s="38"/>
      <c r="B1480" s="44"/>
      <c r="C1480" s="33"/>
      <c r="D1480" s="36">
        <v>2015</v>
      </c>
      <c r="E1480" s="81">
        <f t="shared" si="125"/>
        <v>95</v>
      </c>
      <c r="F1480" s="12">
        <f t="shared" si="122"/>
        <v>95</v>
      </c>
      <c r="G1480" s="59"/>
      <c r="H1480" s="81">
        <v>95</v>
      </c>
      <c r="I1480" s="59"/>
      <c r="J1480" s="11"/>
      <c r="K1480" s="38"/>
    </row>
    <row r="1481" spans="1:11" ht="15">
      <c r="A1481" s="38"/>
      <c r="B1481" s="44"/>
      <c r="C1481" s="33"/>
      <c r="D1481" s="36">
        <v>2016</v>
      </c>
      <c r="E1481" s="81">
        <f t="shared" si="125"/>
        <v>95</v>
      </c>
      <c r="F1481" s="12">
        <f t="shared" si="122"/>
        <v>95</v>
      </c>
      <c r="G1481" s="59"/>
      <c r="H1481" s="81">
        <v>95</v>
      </c>
      <c r="I1481" s="59"/>
      <c r="J1481" s="11"/>
      <c r="K1481" s="38"/>
    </row>
    <row r="1482" spans="1:11" ht="15">
      <c r="A1482" s="38"/>
      <c r="B1482" s="44"/>
      <c r="C1482" s="33"/>
      <c r="D1482" s="36">
        <v>2017</v>
      </c>
      <c r="E1482" s="81">
        <f t="shared" si="125"/>
        <v>95</v>
      </c>
      <c r="F1482" s="12">
        <f t="shared" si="122"/>
        <v>95</v>
      </c>
      <c r="G1482" s="59"/>
      <c r="H1482" s="81">
        <v>95</v>
      </c>
      <c r="I1482" s="59"/>
      <c r="J1482" s="11"/>
      <c r="K1482" s="38"/>
    </row>
    <row r="1483" spans="1:11" ht="15">
      <c r="A1483" s="38" t="s">
        <v>398</v>
      </c>
      <c r="B1483" s="44" t="s">
        <v>104</v>
      </c>
      <c r="C1483" s="33" t="s">
        <v>103</v>
      </c>
      <c r="D1483" s="36" t="s">
        <v>394</v>
      </c>
      <c r="E1483" s="81">
        <f t="shared" si="125"/>
        <v>110.5</v>
      </c>
      <c r="F1483" s="12">
        <f t="shared" si="122"/>
        <v>110.5</v>
      </c>
      <c r="G1483" s="59">
        <f>G1484+G1485+G1486+G1487+G1488</f>
        <v>0</v>
      </c>
      <c r="H1483" s="81">
        <f>H1484+H1485+H1486+H1487+H1488</f>
        <v>110.5</v>
      </c>
      <c r="I1483" s="59">
        <f>I1484+I1485+I1486+I1487+I1488</f>
        <v>0</v>
      </c>
      <c r="J1483" s="11" t="s">
        <v>164</v>
      </c>
      <c r="K1483" s="38"/>
    </row>
    <row r="1484" spans="1:11" ht="15">
      <c r="A1484" s="38"/>
      <c r="B1484" s="44"/>
      <c r="C1484" s="33"/>
      <c r="D1484" s="36">
        <v>2013</v>
      </c>
      <c r="E1484" s="81">
        <f t="shared" si="125"/>
        <v>19.5</v>
      </c>
      <c r="F1484" s="12">
        <f t="shared" si="122"/>
        <v>19.5</v>
      </c>
      <c r="G1484" s="59"/>
      <c r="H1484" s="81">
        <v>19.5</v>
      </c>
      <c r="I1484" s="59"/>
      <c r="J1484" s="11"/>
      <c r="K1484" s="38"/>
    </row>
    <row r="1485" spans="1:11" ht="15">
      <c r="A1485" s="38"/>
      <c r="B1485" s="44"/>
      <c r="C1485" s="33"/>
      <c r="D1485" s="36">
        <v>2014</v>
      </c>
      <c r="E1485" s="81">
        <f t="shared" si="125"/>
        <v>20</v>
      </c>
      <c r="F1485" s="12">
        <f t="shared" si="122"/>
        <v>20</v>
      </c>
      <c r="G1485" s="59"/>
      <c r="H1485" s="81">
        <v>20</v>
      </c>
      <c r="I1485" s="59"/>
      <c r="J1485" s="11"/>
      <c r="K1485" s="38"/>
    </row>
    <row r="1486" spans="1:11" ht="15">
      <c r="A1486" s="38"/>
      <c r="B1486" s="44"/>
      <c r="C1486" s="33"/>
      <c r="D1486" s="36">
        <v>2015</v>
      </c>
      <c r="E1486" s="81">
        <f t="shared" si="125"/>
        <v>21</v>
      </c>
      <c r="F1486" s="12">
        <f t="shared" si="122"/>
        <v>21</v>
      </c>
      <c r="G1486" s="59"/>
      <c r="H1486" s="81">
        <v>21</v>
      </c>
      <c r="I1486" s="59"/>
      <c r="J1486" s="11"/>
      <c r="K1486" s="38"/>
    </row>
    <row r="1487" spans="1:11" ht="15">
      <c r="A1487" s="38"/>
      <c r="B1487" s="44"/>
      <c r="C1487" s="33"/>
      <c r="D1487" s="36">
        <v>2016</v>
      </c>
      <c r="E1487" s="81">
        <f t="shared" si="125"/>
        <v>25</v>
      </c>
      <c r="F1487" s="12">
        <f t="shared" si="122"/>
        <v>25</v>
      </c>
      <c r="G1487" s="59"/>
      <c r="H1487" s="81">
        <v>25</v>
      </c>
      <c r="I1487" s="59"/>
      <c r="J1487" s="11"/>
      <c r="K1487" s="38"/>
    </row>
    <row r="1488" spans="1:11" ht="15">
      <c r="A1488" s="38"/>
      <c r="B1488" s="44"/>
      <c r="C1488" s="33"/>
      <c r="D1488" s="36">
        <v>2017</v>
      </c>
      <c r="E1488" s="81">
        <f t="shared" si="125"/>
        <v>25</v>
      </c>
      <c r="F1488" s="12">
        <f t="shared" si="122"/>
        <v>25</v>
      </c>
      <c r="G1488" s="59"/>
      <c r="H1488" s="81">
        <v>25</v>
      </c>
      <c r="I1488" s="59"/>
      <c r="J1488" s="11"/>
      <c r="K1488" s="38"/>
    </row>
    <row r="1489" spans="1:11" ht="15">
      <c r="A1489" s="38" t="s">
        <v>400</v>
      </c>
      <c r="B1489" s="44" t="s">
        <v>177</v>
      </c>
      <c r="C1489" s="33" t="s">
        <v>49</v>
      </c>
      <c r="D1489" s="36" t="s">
        <v>394</v>
      </c>
      <c r="E1489" s="59">
        <f t="shared" si="125"/>
        <v>603.6</v>
      </c>
      <c r="F1489" s="12">
        <f t="shared" si="122"/>
        <v>603.6</v>
      </c>
      <c r="G1489" s="59">
        <f>G1490+G1491+G1492+G1493+G1494</f>
        <v>0</v>
      </c>
      <c r="H1489" s="59">
        <f>H1490+H1491+H1492+H1493+H1494</f>
        <v>603.6</v>
      </c>
      <c r="I1489" s="59">
        <f>I1490+I1491+I1492+I1493+I1494</f>
        <v>0</v>
      </c>
      <c r="J1489" s="11" t="s">
        <v>54</v>
      </c>
      <c r="K1489" s="38"/>
    </row>
    <row r="1490" spans="1:11" ht="15">
      <c r="A1490" s="38"/>
      <c r="B1490" s="44"/>
      <c r="C1490" s="33"/>
      <c r="D1490" s="36">
        <v>2013</v>
      </c>
      <c r="E1490" s="59">
        <f t="shared" si="125"/>
        <v>117.6</v>
      </c>
      <c r="F1490" s="12">
        <f t="shared" si="122"/>
        <v>117.6</v>
      </c>
      <c r="G1490" s="59"/>
      <c r="H1490" s="81">
        <v>117.6</v>
      </c>
      <c r="I1490" s="59"/>
      <c r="J1490" s="11"/>
      <c r="K1490" s="38"/>
    </row>
    <row r="1491" spans="1:11" ht="15">
      <c r="A1491" s="38"/>
      <c r="B1491" s="44"/>
      <c r="C1491" s="33"/>
      <c r="D1491" s="36">
        <v>2014</v>
      </c>
      <c r="E1491" s="59">
        <f t="shared" si="125"/>
        <v>120</v>
      </c>
      <c r="F1491" s="12">
        <f t="shared" si="122"/>
        <v>120</v>
      </c>
      <c r="G1491" s="59"/>
      <c r="H1491" s="59">
        <v>120</v>
      </c>
      <c r="I1491" s="59"/>
      <c r="J1491" s="11"/>
      <c r="K1491" s="38"/>
    </row>
    <row r="1492" spans="1:11" ht="15">
      <c r="A1492" s="38"/>
      <c r="B1492" s="44"/>
      <c r="C1492" s="33"/>
      <c r="D1492" s="36">
        <v>2015</v>
      </c>
      <c r="E1492" s="59">
        <f t="shared" si="125"/>
        <v>122</v>
      </c>
      <c r="F1492" s="12">
        <f t="shared" si="122"/>
        <v>122</v>
      </c>
      <c r="G1492" s="59"/>
      <c r="H1492" s="59">
        <v>122</v>
      </c>
      <c r="I1492" s="59"/>
      <c r="J1492" s="11"/>
      <c r="K1492" s="38"/>
    </row>
    <row r="1493" spans="1:11" ht="20.25" customHeight="1">
      <c r="A1493" s="38"/>
      <c r="B1493" s="44"/>
      <c r="C1493" s="33"/>
      <c r="D1493" s="36">
        <v>2016</v>
      </c>
      <c r="E1493" s="59">
        <f t="shared" si="125"/>
        <v>122</v>
      </c>
      <c r="F1493" s="12">
        <f t="shared" si="122"/>
        <v>122</v>
      </c>
      <c r="G1493" s="59"/>
      <c r="H1493" s="59">
        <v>122</v>
      </c>
      <c r="I1493" s="59"/>
      <c r="J1493" s="11"/>
      <c r="K1493" s="38"/>
    </row>
    <row r="1494" spans="1:11" ht="15">
      <c r="A1494" s="38"/>
      <c r="B1494" s="44"/>
      <c r="C1494" s="33"/>
      <c r="D1494" s="36">
        <v>2017</v>
      </c>
      <c r="E1494" s="59">
        <f t="shared" si="125"/>
        <v>122</v>
      </c>
      <c r="F1494" s="12">
        <f>G1494+H1494</f>
        <v>122</v>
      </c>
      <c r="G1494" s="59"/>
      <c r="H1494" s="59">
        <v>122</v>
      </c>
      <c r="I1494" s="59"/>
      <c r="J1494" s="11"/>
      <c r="K1494" s="38"/>
    </row>
    <row r="1495" spans="1:11" ht="15">
      <c r="A1495" s="59"/>
      <c r="B1495" s="27" t="s">
        <v>378</v>
      </c>
      <c r="C1495" s="27"/>
      <c r="D1495" s="27"/>
      <c r="E1495" s="27"/>
      <c r="F1495" s="27"/>
      <c r="G1495" s="27"/>
      <c r="H1495" s="27"/>
      <c r="I1495" s="27"/>
      <c r="J1495" s="27"/>
      <c r="K1495" s="59"/>
    </row>
    <row r="1496" spans="1:11" ht="15">
      <c r="A1496" s="38"/>
      <c r="B1496" s="27" t="s">
        <v>214</v>
      </c>
      <c r="C1496" s="27"/>
      <c r="D1496" s="12" t="s">
        <v>394</v>
      </c>
      <c r="E1496" s="81">
        <f>E1502</f>
        <v>44223.1</v>
      </c>
      <c r="F1496" s="81">
        <f>G1496+H1496</f>
        <v>13006.8</v>
      </c>
      <c r="G1496" s="81">
        <f>G1502</f>
        <v>6503.4</v>
      </c>
      <c r="H1496" s="81">
        <f>H1502</f>
        <v>6503.4</v>
      </c>
      <c r="I1496" s="81">
        <f>I1502</f>
        <v>31216.3</v>
      </c>
      <c r="J1496" s="11"/>
      <c r="K1496" s="38"/>
    </row>
    <row r="1497" spans="1:11" ht="15">
      <c r="A1497" s="38"/>
      <c r="B1497" s="27"/>
      <c r="C1497" s="27"/>
      <c r="D1497" s="12">
        <v>2013</v>
      </c>
      <c r="E1497" s="81">
        <f aca="true" t="shared" si="126" ref="E1497:I1501">E1503</f>
        <v>9543.1</v>
      </c>
      <c r="F1497" s="81">
        <f aca="true" t="shared" si="127" ref="F1497:F1507">G1497+H1497</f>
        <v>2806.8</v>
      </c>
      <c r="G1497" s="81">
        <f t="shared" si="126"/>
        <v>1403.4</v>
      </c>
      <c r="H1497" s="81">
        <f t="shared" si="126"/>
        <v>1403.4</v>
      </c>
      <c r="I1497" s="81">
        <f t="shared" si="126"/>
        <v>6736.3</v>
      </c>
      <c r="J1497" s="11"/>
      <c r="K1497" s="38"/>
    </row>
    <row r="1498" spans="1:11" ht="15">
      <c r="A1498" s="38"/>
      <c r="B1498" s="27"/>
      <c r="C1498" s="27"/>
      <c r="D1498" s="12">
        <v>2014</v>
      </c>
      <c r="E1498" s="81">
        <f t="shared" si="126"/>
        <v>6800</v>
      </c>
      <c r="F1498" s="81">
        <f t="shared" si="127"/>
        <v>2000</v>
      </c>
      <c r="G1498" s="81">
        <f t="shared" si="126"/>
        <v>1000</v>
      </c>
      <c r="H1498" s="81">
        <f t="shared" si="126"/>
        <v>1000</v>
      </c>
      <c r="I1498" s="81">
        <f t="shared" si="126"/>
        <v>4800</v>
      </c>
      <c r="J1498" s="11"/>
      <c r="K1498" s="38"/>
    </row>
    <row r="1499" spans="1:11" ht="15">
      <c r="A1499" s="38"/>
      <c r="B1499" s="27"/>
      <c r="C1499" s="27"/>
      <c r="D1499" s="12">
        <v>2015</v>
      </c>
      <c r="E1499" s="81">
        <f t="shared" si="126"/>
        <v>8160</v>
      </c>
      <c r="F1499" s="81">
        <f t="shared" si="127"/>
        <v>2400</v>
      </c>
      <c r="G1499" s="81">
        <f t="shared" si="126"/>
        <v>1200</v>
      </c>
      <c r="H1499" s="81">
        <f t="shared" si="126"/>
        <v>1200</v>
      </c>
      <c r="I1499" s="81">
        <f t="shared" si="126"/>
        <v>5760</v>
      </c>
      <c r="J1499" s="11"/>
      <c r="K1499" s="38"/>
    </row>
    <row r="1500" spans="1:11" ht="15">
      <c r="A1500" s="38"/>
      <c r="B1500" s="27"/>
      <c r="C1500" s="27"/>
      <c r="D1500" s="12">
        <v>2016</v>
      </c>
      <c r="E1500" s="81">
        <f t="shared" si="126"/>
        <v>9520</v>
      </c>
      <c r="F1500" s="81">
        <f t="shared" si="127"/>
        <v>2800</v>
      </c>
      <c r="G1500" s="81">
        <f t="shared" si="126"/>
        <v>1400</v>
      </c>
      <c r="H1500" s="81">
        <f t="shared" si="126"/>
        <v>1400</v>
      </c>
      <c r="I1500" s="81">
        <f t="shared" si="126"/>
        <v>6720</v>
      </c>
      <c r="J1500" s="11"/>
      <c r="K1500" s="38"/>
    </row>
    <row r="1501" spans="1:11" ht="15">
      <c r="A1501" s="38"/>
      <c r="B1501" s="27"/>
      <c r="C1501" s="27"/>
      <c r="D1501" s="12">
        <v>2017</v>
      </c>
      <c r="E1501" s="81">
        <f t="shared" si="126"/>
        <v>10200</v>
      </c>
      <c r="F1501" s="81">
        <f t="shared" si="127"/>
        <v>3000</v>
      </c>
      <c r="G1501" s="81">
        <f t="shared" si="126"/>
        <v>1500</v>
      </c>
      <c r="H1501" s="81">
        <f t="shared" si="126"/>
        <v>1500</v>
      </c>
      <c r="I1501" s="81">
        <f t="shared" si="126"/>
        <v>7200</v>
      </c>
      <c r="J1501" s="11"/>
      <c r="K1501" s="38"/>
    </row>
    <row r="1502" spans="1:11" ht="15">
      <c r="A1502" s="38"/>
      <c r="B1502" s="38" t="s">
        <v>215</v>
      </c>
      <c r="C1502" s="33" t="s">
        <v>109</v>
      </c>
      <c r="D1502" s="36" t="s">
        <v>394</v>
      </c>
      <c r="E1502" s="76">
        <f>E1503+E1504+E1505+E1506+E1507</f>
        <v>44223.1</v>
      </c>
      <c r="F1502" s="81">
        <f t="shared" si="127"/>
        <v>13006.8</v>
      </c>
      <c r="G1502" s="76">
        <f>G1503+G1504+G1505+G1506+G1507</f>
        <v>6503.4</v>
      </c>
      <c r="H1502" s="76">
        <f>H1503+H1504+H1505+H1506+H1507</f>
        <v>6503.4</v>
      </c>
      <c r="I1502" s="76">
        <f>I1503+I1504+I1505+I1506+I1507</f>
        <v>31216.3</v>
      </c>
      <c r="J1502" s="11" t="s">
        <v>476</v>
      </c>
      <c r="K1502" s="38"/>
    </row>
    <row r="1503" spans="1:11" ht="15">
      <c r="A1503" s="38"/>
      <c r="B1503" s="38"/>
      <c r="C1503" s="33"/>
      <c r="D1503" s="36">
        <v>2013</v>
      </c>
      <c r="E1503" s="76">
        <f>G1503+H1503+I1503</f>
        <v>9543.1</v>
      </c>
      <c r="F1503" s="81">
        <f t="shared" si="127"/>
        <v>2806.8</v>
      </c>
      <c r="G1503" s="76">
        <v>1403.4</v>
      </c>
      <c r="H1503" s="76">
        <v>1403.4</v>
      </c>
      <c r="I1503" s="76">
        <v>6736.3</v>
      </c>
      <c r="J1503" s="11"/>
      <c r="K1503" s="38"/>
    </row>
    <row r="1504" spans="1:11" ht="15">
      <c r="A1504" s="38"/>
      <c r="B1504" s="38"/>
      <c r="C1504" s="33"/>
      <c r="D1504" s="36">
        <v>2014</v>
      </c>
      <c r="E1504" s="76">
        <f>G1504+H1504+I1504</f>
        <v>6800</v>
      </c>
      <c r="F1504" s="81">
        <f t="shared" si="127"/>
        <v>2000</v>
      </c>
      <c r="G1504" s="76">
        <v>1000</v>
      </c>
      <c r="H1504" s="76">
        <v>1000</v>
      </c>
      <c r="I1504" s="76">
        <v>4800</v>
      </c>
      <c r="J1504" s="11"/>
      <c r="K1504" s="38"/>
    </row>
    <row r="1505" spans="1:11" ht="15">
      <c r="A1505" s="38"/>
      <c r="B1505" s="38"/>
      <c r="C1505" s="33"/>
      <c r="D1505" s="36">
        <v>2015</v>
      </c>
      <c r="E1505" s="76">
        <f>G1505+H1505+I1505</f>
        <v>8160</v>
      </c>
      <c r="F1505" s="81">
        <f t="shared" si="127"/>
        <v>2400</v>
      </c>
      <c r="G1505" s="76">
        <v>1200</v>
      </c>
      <c r="H1505" s="76">
        <v>1200</v>
      </c>
      <c r="I1505" s="76">
        <v>5760</v>
      </c>
      <c r="J1505" s="11"/>
      <c r="K1505" s="38"/>
    </row>
    <row r="1506" spans="1:11" ht="15">
      <c r="A1506" s="38"/>
      <c r="B1506" s="38"/>
      <c r="C1506" s="33"/>
      <c r="D1506" s="36">
        <v>2016</v>
      </c>
      <c r="E1506" s="76">
        <f>G1506+H1506+I1506</f>
        <v>9520</v>
      </c>
      <c r="F1506" s="81">
        <f t="shared" si="127"/>
        <v>2800</v>
      </c>
      <c r="G1506" s="76">
        <v>1400</v>
      </c>
      <c r="H1506" s="76">
        <v>1400</v>
      </c>
      <c r="I1506" s="76">
        <v>6720</v>
      </c>
      <c r="J1506" s="11"/>
      <c r="K1506" s="38"/>
    </row>
    <row r="1507" spans="1:11" ht="15">
      <c r="A1507" s="38"/>
      <c r="B1507" s="38"/>
      <c r="C1507" s="33"/>
      <c r="D1507" s="36">
        <v>2017</v>
      </c>
      <c r="E1507" s="76">
        <f>G1507+H1507+I1507</f>
        <v>10200</v>
      </c>
      <c r="F1507" s="81">
        <f t="shared" si="127"/>
        <v>3000</v>
      </c>
      <c r="G1507" s="76">
        <v>1500</v>
      </c>
      <c r="H1507" s="76">
        <v>1500</v>
      </c>
      <c r="I1507" s="76">
        <v>7200</v>
      </c>
      <c r="J1507" s="11"/>
      <c r="K1507" s="38"/>
    </row>
    <row r="1508" spans="1:11" ht="16.5" customHeight="1">
      <c r="A1508" s="59"/>
      <c r="B1508" s="27" t="s">
        <v>379</v>
      </c>
      <c r="C1508" s="27"/>
      <c r="D1508" s="27"/>
      <c r="E1508" s="27"/>
      <c r="F1508" s="27"/>
      <c r="G1508" s="27"/>
      <c r="H1508" s="27"/>
      <c r="I1508" s="27"/>
      <c r="J1508" s="36"/>
      <c r="K1508" s="59"/>
    </row>
    <row r="1509" spans="1:11" ht="15.75" customHeight="1">
      <c r="A1509" s="38"/>
      <c r="B1509" s="27" t="s">
        <v>214</v>
      </c>
      <c r="C1509" s="27"/>
      <c r="D1509" s="12" t="s">
        <v>394</v>
      </c>
      <c r="E1509" s="36">
        <f>E1515+E1521+E1527+E1533+E1539+E1545+E1551</f>
        <v>3845</v>
      </c>
      <c r="F1509" s="36">
        <f>G1509+H1509</f>
        <v>3845</v>
      </c>
      <c r="G1509" s="36">
        <f>G1515+G1521+G1527+G1533+G1539+G1545+G1551</f>
        <v>0</v>
      </c>
      <c r="H1509" s="36">
        <f>H1515+H1521+H1527+H1533+H1539+H1545+H1551</f>
        <v>3845</v>
      </c>
      <c r="I1509" s="36">
        <f>I1515+I1521+I1527+I1533+I1539+I1545+I1551</f>
        <v>0</v>
      </c>
      <c r="J1509" s="36"/>
      <c r="K1509" s="38"/>
    </row>
    <row r="1510" spans="1:11" ht="15.75" customHeight="1">
      <c r="A1510" s="38"/>
      <c r="B1510" s="27"/>
      <c r="C1510" s="27"/>
      <c r="D1510" s="12">
        <v>2013</v>
      </c>
      <c r="E1510" s="36">
        <f aca="true" t="shared" si="128" ref="E1510:I1514">E1516+E1522+E1528+E1534+E1540+E1546+E1552</f>
        <v>455</v>
      </c>
      <c r="F1510" s="36">
        <f aca="true" t="shared" si="129" ref="F1510:F1556">G1510+H1510</f>
        <v>455</v>
      </c>
      <c r="G1510" s="36">
        <f t="shared" si="128"/>
        <v>0</v>
      </c>
      <c r="H1510" s="36">
        <f t="shared" si="128"/>
        <v>455</v>
      </c>
      <c r="I1510" s="36">
        <f t="shared" si="128"/>
        <v>0</v>
      </c>
      <c r="J1510" s="36"/>
      <c r="K1510" s="38"/>
    </row>
    <row r="1511" spans="1:11" ht="15.75" customHeight="1">
      <c r="A1511" s="38"/>
      <c r="B1511" s="27"/>
      <c r="C1511" s="27"/>
      <c r="D1511" s="12">
        <v>2014</v>
      </c>
      <c r="E1511" s="36">
        <f t="shared" si="128"/>
        <v>660</v>
      </c>
      <c r="F1511" s="36">
        <f t="shared" si="129"/>
        <v>660</v>
      </c>
      <c r="G1511" s="36">
        <f t="shared" si="128"/>
        <v>0</v>
      </c>
      <c r="H1511" s="36">
        <f t="shared" si="128"/>
        <v>660</v>
      </c>
      <c r="I1511" s="36">
        <f t="shared" si="128"/>
        <v>0</v>
      </c>
      <c r="J1511" s="36"/>
      <c r="K1511" s="38"/>
    </row>
    <row r="1512" spans="1:11" ht="15.75" customHeight="1">
      <c r="A1512" s="38"/>
      <c r="B1512" s="27"/>
      <c r="C1512" s="27"/>
      <c r="D1512" s="12">
        <v>2015</v>
      </c>
      <c r="E1512" s="36">
        <f t="shared" si="128"/>
        <v>785</v>
      </c>
      <c r="F1512" s="36">
        <f t="shared" si="129"/>
        <v>785</v>
      </c>
      <c r="G1512" s="36">
        <f t="shared" si="128"/>
        <v>0</v>
      </c>
      <c r="H1512" s="36">
        <f t="shared" si="128"/>
        <v>785</v>
      </c>
      <c r="I1512" s="36">
        <f t="shared" si="128"/>
        <v>0</v>
      </c>
      <c r="J1512" s="36"/>
      <c r="K1512" s="38"/>
    </row>
    <row r="1513" spans="1:11" ht="15.75" customHeight="1">
      <c r="A1513" s="38"/>
      <c r="B1513" s="27"/>
      <c r="C1513" s="27"/>
      <c r="D1513" s="12">
        <v>2016</v>
      </c>
      <c r="E1513" s="36">
        <f t="shared" si="128"/>
        <v>910</v>
      </c>
      <c r="F1513" s="36">
        <f t="shared" si="129"/>
        <v>910</v>
      </c>
      <c r="G1513" s="36">
        <f t="shared" si="128"/>
        <v>0</v>
      </c>
      <c r="H1513" s="36">
        <f t="shared" si="128"/>
        <v>910</v>
      </c>
      <c r="I1513" s="36">
        <f t="shared" si="128"/>
        <v>0</v>
      </c>
      <c r="J1513" s="36"/>
      <c r="K1513" s="38"/>
    </row>
    <row r="1514" spans="1:11" ht="15.75" customHeight="1">
      <c r="A1514" s="38"/>
      <c r="B1514" s="27"/>
      <c r="C1514" s="27"/>
      <c r="D1514" s="12">
        <v>2017</v>
      </c>
      <c r="E1514" s="36">
        <f t="shared" si="128"/>
        <v>1035</v>
      </c>
      <c r="F1514" s="36">
        <f t="shared" si="129"/>
        <v>1035</v>
      </c>
      <c r="G1514" s="36">
        <f t="shared" si="128"/>
        <v>0</v>
      </c>
      <c r="H1514" s="36">
        <f t="shared" si="128"/>
        <v>1035</v>
      </c>
      <c r="I1514" s="36">
        <f t="shared" si="128"/>
        <v>0</v>
      </c>
      <c r="J1514" s="36"/>
      <c r="K1514" s="38"/>
    </row>
    <row r="1515" spans="1:11" ht="16.5" customHeight="1">
      <c r="A1515" s="38">
        <v>1</v>
      </c>
      <c r="B1515" s="41" t="s">
        <v>348</v>
      </c>
      <c r="C1515" s="80" t="s">
        <v>251</v>
      </c>
      <c r="D1515" s="4" t="s">
        <v>394</v>
      </c>
      <c r="E1515" s="82">
        <v>630</v>
      </c>
      <c r="F1515" s="36">
        <f t="shared" si="129"/>
        <v>630</v>
      </c>
      <c r="G1515" s="59"/>
      <c r="H1515" s="83">
        <v>630</v>
      </c>
      <c r="I1515" s="59"/>
      <c r="J1515" s="3" t="s">
        <v>252</v>
      </c>
      <c r="K1515" s="84" t="s">
        <v>253</v>
      </c>
    </row>
    <row r="1516" spans="1:11" ht="15">
      <c r="A1516" s="38"/>
      <c r="B1516" s="41"/>
      <c r="C1516" s="80"/>
      <c r="D1516" s="85">
        <v>2013</v>
      </c>
      <c r="E1516" s="86">
        <v>50</v>
      </c>
      <c r="F1516" s="36">
        <f t="shared" si="129"/>
        <v>50</v>
      </c>
      <c r="G1516" s="59"/>
      <c r="H1516" s="86">
        <v>50</v>
      </c>
      <c r="I1516" s="59"/>
      <c r="J1516" s="3"/>
      <c r="K1516" s="84"/>
    </row>
    <row r="1517" spans="1:11" ht="15">
      <c r="A1517" s="38"/>
      <c r="B1517" s="41"/>
      <c r="C1517" s="80"/>
      <c r="D1517" s="85">
        <v>2014</v>
      </c>
      <c r="E1517" s="86">
        <v>100</v>
      </c>
      <c r="F1517" s="36">
        <f t="shared" si="129"/>
        <v>100</v>
      </c>
      <c r="G1517" s="59"/>
      <c r="H1517" s="86">
        <v>100</v>
      </c>
      <c r="I1517" s="59"/>
      <c r="J1517" s="3"/>
      <c r="K1517" s="84"/>
    </row>
    <row r="1518" spans="1:11" ht="15">
      <c r="A1518" s="38"/>
      <c r="B1518" s="41"/>
      <c r="C1518" s="80"/>
      <c r="D1518" s="85">
        <v>2015</v>
      </c>
      <c r="E1518" s="86">
        <v>130</v>
      </c>
      <c r="F1518" s="36">
        <f t="shared" si="129"/>
        <v>130</v>
      </c>
      <c r="G1518" s="59"/>
      <c r="H1518" s="86">
        <v>130</v>
      </c>
      <c r="I1518" s="59"/>
      <c r="J1518" s="3"/>
      <c r="K1518" s="84"/>
    </row>
    <row r="1519" spans="1:11" ht="15">
      <c r="A1519" s="38"/>
      <c r="B1519" s="41"/>
      <c r="C1519" s="80"/>
      <c r="D1519" s="85">
        <v>2016</v>
      </c>
      <c r="E1519" s="86">
        <v>160</v>
      </c>
      <c r="F1519" s="36">
        <f t="shared" si="129"/>
        <v>160</v>
      </c>
      <c r="G1519" s="59"/>
      <c r="H1519" s="86">
        <v>160</v>
      </c>
      <c r="I1519" s="59"/>
      <c r="J1519" s="3"/>
      <c r="K1519" s="84"/>
    </row>
    <row r="1520" spans="1:11" ht="15">
      <c r="A1520" s="38"/>
      <c r="B1520" s="41"/>
      <c r="C1520" s="80"/>
      <c r="D1520" s="85">
        <v>2017</v>
      </c>
      <c r="E1520" s="86">
        <v>190</v>
      </c>
      <c r="F1520" s="36">
        <f t="shared" si="129"/>
        <v>190</v>
      </c>
      <c r="G1520" s="59"/>
      <c r="H1520" s="86">
        <v>190</v>
      </c>
      <c r="I1520" s="59"/>
      <c r="J1520" s="3"/>
      <c r="K1520" s="84"/>
    </row>
    <row r="1521" spans="1:11" ht="16.5" customHeight="1">
      <c r="A1521" s="38">
        <v>2</v>
      </c>
      <c r="B1521" s="41" t="s">
        <v>349</v>
      </c>
      <c r="C1521" s="80" t="s">
        <v>251</v>
      </c>
      <c r="D1521" s="4" t="s">
        <v>394</v>
      </c>
      <c r="E1521" s="82">
        <v>45</v>
      </c>
      <c r="F1521" s="36">
        <f t="shared" si="129"/>
        <v>45</v>
      </c>
      <c r="G1521" s="59"/>
      <c r="H1521" s="87">
        <v>45</v>
      </c>
      <c r="I1521" s="59"/>
      <c r="J1521" s="3" t="s">
        <v>252</v>
      </c>
      <c r="K1521" s="84" t="s">
        <v>253</v>
      </c>
    </row>
    <row r="1522" spans="1:11" ht="15">
      <c r="A1522" s="38"/>
      <c r="B1522" s="41"/>
      <c r="C1522" s="80"/>
      <c r="D1522" s="85">
        <v>2013</v>
      </c>
      <c r="E1522" s="86">
        <v>5</v>
      </c>
      <c r="F1522" s="36">
        <f t="shared" si="129"/>
        <v>5</v>
      </c>
      <c r="G1522" s="59"/>
      <c r="H1522" s="86">
        <v>5</v>
      </c>
      <c r="I1522" s="59"/>
      <c r="J1522" s="3"/>
      <c r="K1522" s="84"/>
    </row>
    <row r="1523" spans="1:11" ht="15">
      <c r="A1523" s="38"/>
      <c r="B1523" s="41"/>
      <c r="C1523" s="80"/>
      <c r="D1523" s="85">
        <v>2014</v>
      </c>
      <c r="E1523" s="86">
        <v>10</v>
      </c>
      <c r="F1523" s="36">
        <f t="shared" si="129"/>
        <v>10</v>
      </c>
      <c r="G1523" s="59"/>
      <c r="H1523" s="86">
        <v>10</v>
      </c>
      <c r="I1523" s="59"/>
      <c r="J1523" s="3"/>
      <c r="K1523" s="84"/>
    </row>
    <row r="1524" spans="1:11" ht="15">
      <c r="A1524" s="38"/>
      <c r="B1524" s="41"/>
      <c r="C1524" s="80"/>
      <c r="D1524" s="85">
        <v>2015</v>
      </c>
      <c r="E1524" s="86">
        <v>10</v>
      </c>
      <c r="F1524" s="36">
        <f t="shared" si="129"/>
        <v>10</v>
      </c>
      <c r="G1524" s="59"/>
      <c r="H1524" s="86">
        <v>10</v>
      </c>
      <c r="I1524" s="59"/>
      <c r="J1524" s="3"/>
      <c r="K1524" s="84"/>
    </row>
    <row r="1525" spans="1:11" ht="15">
      <c r="A1525" s="38"/>
      <c r="B1525" s="41"/>
      <c r="C1525" s="80"/>
      <c r="D1525" s="85">
        <v>2016</v>
      </c>
      <c r="E1525" s="86">
        <v>10</v>
      </c>
      <c r="F1525" s="36">
        <f t="shared" si="129"/>
        <v>10</v>
      </c>
      <c r="G1525" s="59"/>
      <c r="H1525" s="86">
        <v>10</v>
      </c>
      <c r="I1525" s="59"/>
      <c r="J1525" s="3"/>
      <c r="K1525" s="84"/>
    </row>
    <row r="1526" spans="1:11" ht="15">
      <c r="A1526" s="38"/>
      <c r="B1526" s="41"/>
      <c r="C1526" s="80"/>
      <c r="D1526" s="85">
        <v>2017</v>
      </c>
      <c r="E1526" s="86">
        <v>10</v>
      </c>
      <c r="F1526" s="36">
        <f t="shared" si="129"/>
        <v>10</v>
      </c>
      <c r="G1526" s="59"/>
      <c r="H1526" s="86">
        <v>10</v>
      </c>
      <c r="I1526" s="59"/>
      <c r="J1526" s="3"/>
      <c r="K1526" s="84"/>
    </row>
    <row r="1527" spans="1:11" ht="18.75" customHeight="1">
      <c r="A1527" s="38">
        <v>3</v>
      </c>
      <c r="B1527" s="41" t="s">
        <v>350</v>
      </c>
      <c r="C1527" s="80" t="s">
        <v>251</v>
      </c>
      <c r="D1527" s="4" t="s">
        <v>394</v>
      </c>
      <c r="E1527" s="82">
        <v>220</v>
      </c>
      <c r="F1527" s="36">
        <f t="shared" si="129"/>
        <v>220</v>
      </c>
      <c r="G1527" s="59"/>
      <c r="H1527" s="83">
        <v>220</v>
      </c>
      <c r="I1527" s="59"/>
      <c r="J1527" s="3" t="s">
        <v>252</v>
      </c>
      <c r="K1527" s="84" t="s">
        <v>253</v>
      </c>
    </row>
    <row r="1528" spans="1:11" ht="15">
      <c r="A1528" s="38"/>
      <c r="B1528" s="41"/>
      <c r="C1528" s="80"/>
      <c r="D1528" s="85">
        <v>2013</v>
      </c>
      <c r="E1528" s="86">
        <v>30</v>
      </c>
      <c r="F1528" s="36">
        <f t="shared" si="129"/>
        <v>30</v>
      </c>
      <c r="G1528" s="59"/>
      <c r="H1528" s="86">
        <v>30</v>
      </c>
      <c r="I1528" s="59"/>
      <c r="J1528" s="3"/>
      <c r="K1528" s="84"/>
    </row>
    <row r="1529" spans="1:11" ht="15">
      <c r="A1529" s="38"/>
      <c r="B1529" s="41"/>
      <c r="C1529" s="80"/>
      <c r="D1529" s="85">
        <v>2014</v>
      </c>
      <c r="E1529" s="86">
        <v>40</v>
      </c>
      <c r="F1529" s="36">
        <f t="shared" si="129"/>
        <v>40</v>
      </c>
      <c r="G1529" s="59"/>
      <c r="H1529" s="86">
        <v>40</v>
      </c>
      <c r="I1529" s="59"/>
      <c r="J1529" s="3"/>
      <c r="K1529" s="84"/>
    </row>
    <row r="1530" spans="1:11" ht="15">
      <c r="A1530" s="38"/>
      <c r="B1530" s="41"/>
      <c r="C1530" s="80"/>
      <c r="D1530" s="85">
        <v>2015</v>
      </c>
      <c r="E1530" s="86">
        <v>45</v>
      </c>
      <c r="F1530" s="36">
        <f t="shared" si="129"/>
        <v>45</v>
      </c>
      <c r="G1530" s="59"/>
      <c r="H1530" s="86">
        <v>45</v>
      </c>
      <c r="I1530" s="59"/>
      <c r="J1530" s="3"/>
      <c r="K1530" s="84"/>
    </row>
    <row r="1531" spans="1:11" ht="15">
      <c r="A1531" s="38"/>
      <c r="B1531" s="41"/>
      <c r="C1531" s="80"/>
      <c r="D1531" s="85">
        <v>2016</v>
      </c>
      <c r="E1531" s="86">
        <v>50</v>
      </c>
      <c r="F1531" s="36">
        <f t="shared" si="129"/>
        <v>50</v>
      </c>
      <c r="G1531" s="59"/>
      <c r="H1531" s="86">
        <v>50</v>
      </c>
      <c r="I1531" s="59"/>
      <c r="J1531" s="3"/>
      <c r="K1531" s="84"/>
    </row>
    <row r="1532" spans="1:11" ht="15">
      <c r="A1532" s="38"/>
      <c r="B1532" s="41"/>
      <c r="C1532" s="80"/>
      <c r="D1532" s="85">
        <v>2017</v>
      </c>
      <c r="E1532" s="86">
        <v>55</v>
      </c>
      <c r="F1532" s="36">
        <f t="shared" si="129"/>
        <v>55</v>
      </c>
      <c r="G1532" s="59"/>
      <c r="H1532" s="86">
        <v>55</v>
      </c>
      <c r="I1532" s="59"/>
      <c r="J1532" s="3"/>
      <c r="K1532" s="84"/>
    </row>
    <row r="1533" spans="1:11" ht="16.5" customHeight="1">
      <c r="A1533" s="38">
        <v>4</v>
      </c>
      <c r="B1533" s="38" t="s">
        <v>351</v>
      </c>
      <c r="C1533" s="80" t="s">
        <v>251</v>
      </c>
      <c r="D1533" s="4" t="s">
        <v>394</v>
      </c>
      <c r="E1533" s="82">
        <v>1090</v>
      </c>
      <c r="F1533" s="36">
        <f t="shared" si="129"/>
        <v>1090</v>
      </c>
      <c r="G1533" s="59"/>
      <c r="H1533" s="83">
        <v>1090</v>
      </c>
      <c r="I1533" s="59"/>
      <c r="J1533" s="3" t="s">
        <v>252</v>
      </c>
      <c r="K1533" s="84" t="s">
        <v>253</v>
      </c>
    </row>
    <row r="1534" spans="1:11" ht="15.75" customHeight="1">
      <c r="A1534" s="38"/>
      <c r="B1534" s="38"/>
      <c r="C1534" s="80"/>
      <c r="D1534" s="85">
        <v>2013</v>
      </c>
      <c r="E1534" s="86">
        <v>130</v>
      </c>
      <c r="F1534" s="36">
        <f t="shared" si="129"/>
        <v>130</v>
      </c>
      <c r="G1534" s="59"/>
      <c r="H1534" s="86">
        <v>130</v>
      </c>
      <c r="I1534" s="59"/>
      <c r="J1534" s="3"/>
      <c r="K1534" s="84"/>
    </row>
    <row r="1535" spans="1:11" ht="15.75" customHeight="1">
      <c r="A1535" s="38"/>
      <c r="B1535" s="38"/>
      <c r="C1535" s="80"/>
      <c r="D1535" s="85">
        <v>2014</v>
      </c>
      <c r="E1535" s="86">
        <v>180</v>
      </c>
      <c r="F1535" s="36">
        <f t="shared" si="129"/>
        <v>180</v>
      </c>
      <c r="G1535" s="59"/>
      <c r="H1535" s="86">
        <v>180</v>
      </c>
      <c r="I1535" s="59"/>
      <c r="J1535" s="3"/>
      <c r="K1535" s="84"/>
    </row>
    <row r="1536" spans="1:11" ht="15.75" customHeight="1">
      <c r="A1536" s="38"/>
      <c r="B1536" s="38"/>
      <c r="C1536" s="80"/>
      <c r="D1536" s="85">
        <v>2015</v>
      </c>
      <c r="E1536" s="86">
        <v>220</v>
      </c>
      <c r="F1536" s="36">
        <f t="shared" si="129"/>
        <v>220</v>
      </c>
      <c r="G1536" s="59"/>
      <c r="H1536" s="86">
        <v>220</v>
      </c>
      <c r="I1536" s="59"/>
      <c r="J1536" s="3"/>
      <c r="K1536" s="84"/>
    </row>
    <row r="1537" spans="1:11" ht="15.75" customHeight="1">
      <c r="A1537" s="38"/>
      <c r="B1537" s="38"/>
      <c r="C1537" s="80"/>
      <c r="D1537" s="85">
        <v>2016</v>
      </c>
      <c r="E1537" s="86">
        <v>260</v>
      </c>
      <c r="F1537" s="36">
        <f t="shared" si="129"/>
        <v>260</v>
      </c>
      <c r="G1537" s="59"/>
      <c r="H1537" s="86">
        <v>260</v>
      </c>
      <c r="I1537" s="59"/>
      <c r="J1537" s="3"/>
      <c r="K1537" s="84"/>
    </row>
    <row r="1538" spans="1:11" ht="15.75" customHeight="1">
      <c r="A1538" s="38"/>
      <c r="B1538" s="38"/>
      <c r="C1538" s="80"/>
      <c r="D1538" s="85">
        <v>2017</v>
      </c>
      <c r="E1538" s="86">
        <v>300</v>
      </c>
      <c r="F1538" s="36">
        <f t="shared" si="129"/>
        <v>300</v>
      </c>
      <c r="G1538" s="59"/>
      <c r="H1538" s="86">
        <v>300</v>
      </c>
      <c r="I1538" s="59"/>
      <c r="J1538" s="3"/>
      <c r="K1538" s="84"/>
    </row>
    <row r="1539" spans="1:11" ht="15.75" customHeight="1">
      <c r="A1539" s="38">
        <v>5</v>
      </c>
      <c r="B1539" s="41" t="s">
        <v>352</v>
      </c>
      <c r="C1539" s="80" t="s">
        <v>251</v>
      </c>
      <c r="D1539" s="4" t="s">
        <v>394</v>
      </c>
      <c r="E1539" s="88">
        <f>E1540+E1541+E1542+E1543+E1544</f>
        <v>400</v>
      </c>
      <c r="F1539" s="36">
        <f t="shared" si="129"/>
        <v>400</v>
      </c>
      <c r="G1539" s="59"/>
      <c r="H1539" s="36">
        <v>400</v>
      </c>
      <c r="I1539" s="59"/>
      <c r="J1539" s="3" t="s">
        <v>252</v>
      </c>
      <c r="K1539" s="84" t="s">
        <v>253</v>
      </c>
    </row>
    <row r="1540" spans="1:11" ht="15">
      <c r="A1540" s="38"/>
      <c r="B1540" s="41"/>
      <c r="C1540" s="80"/>
      <c r="D1540" s="85">
        <v>2013</v>
      </c>
      <c r="E1540" s="86">
        <v>60</v>
      </c>
      <c r="F1540" s="36">
        <f t="shared" si="129"/>
        <v>60</v>
      </c>
      <c r="G1540" s="59"/>
      <c r="H1540" s="86">
        <v>60</v>
      </c>
      <c r="I1540" s="59"/>
      <c r="J1540" s="3"/>
      <c r="K1540" s="84"/>
    </row>
    <row r="1541" spans="1:11" ht="15">
      <c r="A1541" s="38"/>
      <c r="B1541" s="41"/>
      <c r="C1541" s="80"/>
      <c r="D1541" s="85">
        <v>2014</v>
      </c>
      <c r="E1541" s="86">
        <v>70</v>
      </c>
      <c r="F1541" s="36">
        <f t="shared" si="129"/>
        <v>70</v>
      </c>
      <c r="G1541" s="59"/>
      <c r="H1541" s="86">
        <v>70</v>
      </c>
      <c r="I1541" s="59"/>
      <c r="J1541" s="3"/>
      <c r="K1541" s="84"/>
    </row>
    <row r="1542" spans="1:11" ht="15">
      <c r="A1542" s="38"/>
      <c r="B1542" s="41"/>
      <c r="C1542" s="80"/>
      <c r="D1542" s="85">
        <v>2015</v>
      </c>
      <c r="E1542" s="86">
        <v>80</v>
      </c>
      <c r="F1542" s="36">
        <f t="shared" si="129"/>
        <v>80</v>
      </c>
      <c r="G1542" s="59"/>
      <c r="H1542" s="86">
        <v>80</v>
      </c>
      <c r="I1542" s="59"/>
      <c r="J1542" s="3"/>
      <c r="K1542" s="84"/>
    </row>
    <row r="1543" spans="1:11" ht="15">
      <c r="A1543" s="38"/>
      <c r="B1543" s="41"/>
      <c r="C1543" s="80"/>
      <c r="D1543" s="85">
        <v>2016</v>
      </c>
      <c r="E1543" s="86">
        <v>90</v>
      </c>
      <c r="F1543" s="36">
        <f t="shared" si="129"/>
        <v>90</v>
      </c>
      <c r="G1543" s="59"/>
      <c r="H1543" s="86">
        <v>90</v>
      </c>
      <c r="I1543" s="59"/>
      <c r="J1543" s="3"/>
      <c r="K1543" s="84"/>
    </row>
    <row r="1544" spans="1:11" ht="15">
      <c r="A1544" s="38"/>
      <c r="B1544" s="41"/>
      <c r="C1544" s="80"/>
      <c r="D1544" s="85">
        <v>2017</v>
      </c>
      <c r="E1544" s="86">
        <v>100</v>
      </c>
      <c r="F1544" s="36">
        <f t="shared" si="129"/>
        <v>100</v>
      </c>
      <c r="G1544" s="59"/>
      <c r="H1544" s="86">
        <v>100</v>
      </c>
      <c r="I1544" s="59"/>
      <c r="J1544" s="3"/>
      <c r="K1544" s="84"/>
    </row>
    <row r="1545" spans="1:11" ht="19.5" customHeight="1">
      <c r="A1545" s="38">
        <v>6</v>
      </c>
      <c r="B1545" s="41" t="s">
        <v>353</v>
      </c>
      <c r="C1545" s="80" t="s">
        <v>251</v>
      </c>
      <c r="D1545" s="4" t="s">
        <v>394</v>
      </c>
      <c r="E1545" s="89">
        <f>E1550+E1549+E1548+E1547+E1546</f>
        <v>1010</v>
      </c>
      <c r="F1545" s="36">
        <f t="shared" si="129"/>
        <v>1010</v>
      </c>
      <c r="G1545" s="59"/>
      <c r="H1545" s="90">
        <v>1010</v>
      </c>
      <c r="I1545" s="59"/>
      <c r="J1545" s="3" t="s">
        <v>252</v>
      </c>
      <c r="K1545" s="84" t="s">
        <v>253</v>
      </c>
    </row>
    <row r="1546" spans="1:11" ht="15">
      <c r="A1546" s="38"/>
      <c r="B1546" s="91"/>
      <c r="C1546" s="92"/>
      <c r="D1546" s="85">
        <v>2013</v>
      </c>
      <c r="E1546" s="93">
        <v>110</v>
      </c>
      <c r="F1546" s="36">
        <f t="shared" si="129"/>
        <v>110</v>
      </c>
      <c r="G1546" s="59"/>
      <c r="H1546" s="93">
        <v>110</v>
      </c>
      <c r="I1546" s="59"/>
      <c r="J1546" s="3"/>
      <c r="K1546" s="84"/>
    </row>
    <row r="1547" spans="1:11" ht="15">
      <c r="A1547" s="38"/>
      <c r="B1547" s="91"/>
      <c r="C1547" s="92"/>
      <c r="D1547" s="85">
        <v>2014</v>
      </c>
      <c r="E1547" s="93">
        <v>180</v>
      </c>
      <c r="F1547" s="36">
        <f t="shared" si="129"/>
        <v>180</v>
      </c>
      <c r="G1547" s="59"/>
      <c r="H1547" s="93">
        <v>180</v>
      </c>
      <c r="I1547" s="59"/>
      <c r="J1547" s="3"/>
      <c r="K1547" s="84"/>
    </row>
    <row r="1548" spans="1:11" ht="15">
      <c r="A1548" s="38"/>
      <c r="B1548" s="91"/>
      <c r="C1548" s="92"/>
      <c r="D1548" s="85">
        <v>2015</v>
      </c>
      <c r="E1548" s="93">
        <v>210</v>
      </c>
      <c r="F1548" s="36">
        <f t="shared" si="129"/>
        <v>210</v>
      </c>
      <c r="G1548" s="59"/>
      <c r="H1548" s="93">
        <v>210</v>
      </c>
      <c r="I1548" s="59"/>
      <c r="J1548" s="3"/>
      <c r="K1548" s="84"/>
    </row>
    <row r="1549" spans="1:11" ht="15">
      <c r="A1549" s="38"/>
      <c r="B1549" s="91"/>
      <c r="C1549" s="92"/>
      <c r="D1549" s="85">
        <v>2016</v>
      </c>
      <c r="E1549" s="93">
        <v>240</v>
      </c>
      <c r="F1549" s="36">
        <f t="shared" si="129"/>
        <v>240</v>
      </c>
      <c r="G1549" s="59"/>
      <c r="H1549" s="93">
        <v>240</v>
      </c>
      <c r="I1549" s="59"/>
      <c r="J1549" s="3"/>
      <c r="K1549" s="84"/>
    </row>
    <row r="1550" spans="1:11" ht="15">
      <c r="A1550" s="38"/>
      <c r="B1550" s="91"/>
      <c r="C1550" s="92"/>
      <c r="D1550" s="85">
        <v>2017</v>
      </c>
      <c r="E1550" s="93">
        <v>270</v>
      </c>
      <c r="F1550" s="36">
        <f t="shared" si="129"/>
        <v>270</v>
      </c>
      <c r="G1550" s="59"/>
      <c r="H1550" s="93">
        <v>270</v>
      </c>
      <c r="I1550" s="59"/>
      <c r="J1550" s="3"/>
      <c r="K1550" s="84"/>
    </row>
    <row r="1551" spans="1:11" ht="18" customHeight="1">
      <c r="A1551" s="38">
        <v>7</v>
      </c>
      <c r="B1551" s="41" t="s">
        <v>354</v>
      </c>
      <c r="C1551" s="80" t="s">
        <v>251</v>
      </c>
      <c r="D1551" s="4" t="s">
        <v>394</v>
      </c>
      <c r="E1551" s="88">
        <f>E1552+E1553+E1554+E1555+E1556</f>
        <v>450</v>
      </c>
      <c r="F1551" s="36">
        <f t="shared" si="129"/>
        <v>450</v>
      </c>
      <c r="G1551" s="59"/>
      <c r="H1551" s="94">
        <f>H1552+H1553+H1554+H1555+H1556</f>
        <v>450</v>
      </c>
      <c r="I1551" s="59"/>
      <c r="J1551" s="3" t="s">
        <v>252</v>
      </c>
      <c r="K1551" s="84" t="s">
        <v>253</v>
      </c>
    </row>
    <row r="1552" spans="1:11" ht="15">
      <c r="A1552" s="38"/>
      <c r="B1552" s="41"/>
      <c r="C1552" s="80"/>
      <c r="D1552" s="85">
        <v>2013</v>
      </c>
      <c r="E1552" s="86">
        <v>70</v>
      </c>
      <c r="F1552" s="36">
        <f t="shared" si="129"/>
        <v>70</v>
      </c>
      <c r="G1552" s="59"/>
      <c r="H1552" s="86">
        <v>70</v>
      </c>
      <c r="I1552" s="59"/>
      <c r="J1552" s="3"/>
      <c r="K1552" s="84"/>
    </row>
    <row r="1553" spans="1:11" ht="15">
      <c r="A1553" s="38"/>
      <c r="B1553" s="41"/>
      <c r="C1553" s="80"/>
      <c r="D1553" s="85">
        <v>2014</v>
      </c>
      <c r="E1553" s="86">
        <v>80</v>
      </c>
      <c r="F1553" s="36">
        <f t="shared" si="129"/>
        <v>80</v>
      </c>
      <c r="G1553" s="59"/>
      <c r="H1553" s="86">
        <v>80</v>
      </c>
      <c r="I1553" s="59"/>
      <c r="J1553" s="3"/>
      <c r="K1553" s="84"/>
    </row>
    <row r="1554" spans="1:11" ht="15">
      <c r="A1554" s="38"/>
      <c r="B1554" s="41"/>
      <c r="C1554" s="80"/>
      <c r="D1554" s="85">
        <v>2015</v>
      </c>
      <c r="E1554" s="86">
        <v>90</v>
      </c>
      <c r="F1554" s="36">
        <f t="shared" si="129"/>
        <v>90</v>
      </c>
      <c r="G1554" s="59"/>
      <c r="H1554" s="86">
        <v>90</v>
      </c>
      <c r="I1554" s="59"/>
      <c r="J1554" s="3"/>
      <c r="K1554" s="84"/>
    </row>
    <row r="1555" spans="1:11" ht="15">
      <c r="A1555" s="38"/>
      <c r="B1555" s="41"/>
      <c r="C1555" s="80"/>
      <c r="D1555" s="85">
        <v>2016</v>
      </c>
      <c r="E1555" s="86">
        <v>100</v>
      </c>
      <c r="F1555" s="36">
        <f t="shared" si="129"/>
        <v>100</v>
      </c>
      <c r="G1555" s="59"/>
      <c r="H1555" s="86">
        <v>100</v>
      </c>
      <c r="I1555" s="59"/>
      <c r="J1555" s="3"/>
      <c r="K1555" s="84"/>
    </row>
    <row r="1556" spans="1:11" ht="15">
      <c r="A1556" s="38"/>
      <c r="B1556" s="41"/>
      <c r="C1556" s="80"/>
      <c r="D1556" s="85">
        <v>2017</v>
      </c>
      <c r="E1556" s="86">
        <v>110</v>
      </c>
      <c r="F1556" s="36">
        <f t="shared" si="129"/>
        <v>110</v>
      </c>
      <c r="G1556" s="59"/>
      <c r="H1556" s="86">
        <v>110</v>
      </c>
      <c r="I1556" s="59"/>
      <c r="J1556" s="3"/>
      <c r="K1556" s="84"/>
    </row>
    <row r="1557" spans="1:11" ht="15">
      <c r="A1557" s="59"/>
      <c r="B1557" s="80" t="s">
        <v>268</v>
      </c>
      <c r="C1557" s="80"/>
      <c r="D1557" s="80"/>
      <c r="E1557" s="80"/>
      <c r="F1557" s="80"/>
      <c r="G1557" s="80"/>
      <c r="H1557" s="80"/>
      <c r="I1557" s="80"/>
      <c r="J1557" s="80"/>
      <c r="K1557" s="95"/>
    </row>
    <row r="1558" spans="1:11" ht="18.75" customHeight="1">
      <c r="A1558" s="38"/>
      <c r="B1558" s="27" t="s">
        <v>214</v>
      </c>
      <c r="C1558" s="80"/>
      <c r="D1558" s="12" t="s">
        <v>394</v>
      </c>
      <c r="E1558" s="59">
        <f aca="true" t="shared" si="130" ref="E1558:E1563">E1564+E1570</f>
        <v>24400</v>
      </c>
      <c r="F1558" s="59">
        <f>G1558+H1558</f>
        <v>12400</v>
      </c>
      <c r="G1558" s="59">
        <f>G1564+G1570</f>
        <v>0</v>
      </c>
      <c r="H1558" s="59">
        <f>H1564+H1570</f>
        <v>12400</v>
      </c>
      <c r="I1558" s="59">
        <f>I1564+I1570</f>
        <v>12000</v>
      </c>
      <c r="J1558" s="11"/>
      <c r="K1558" s="38"/>
    </row>
    <row r="1559" spans="1:11" ht="15">
      <c r="A1559" s="38"/>
      <c r="B1559" s="27"/>
      <c r="C1559" s="80"/>
      <c r="D1559" s="12">
        <v>2013</v>
      </c>
      <c r="E1559" s="59">
        <f t="shared" si="130"/>
        <v>3500</v>
      </c>
      <c r="F1559" s="59">
        <f aca="true" t="shared" si="131" ref="F1559:F1581">G1559+H1559</f>
        <v>1500</v>
      </c>
      <c r="G1559" s="59"/>
      <c r="H1559" s="59">
        <f aca="true" t="shared" si="132" ref="H1559:I1563">H1565+H1571</f>
        <v>1500</v>
      </c>
      <c r="I1559" s="59">
        <f t="shared" si="132"/>
        <v>2000</v>
      </c>
      <c r="J1559" s="11"/>
      <c r="K1559" s="38"/>
    </row>
    <row r="1560" spans="1:11" ht="15">
      <c r="A1560" s="38"/>
      <c r="B1560" s="27"/>
      <c r="C1560" s="80"/>
      <c r="D1560" s="12">
        <v>2014</v>
      </c>
      <c r="E1560" s="59">
        <f t="shared" si="130"/>
        <v>4600</v>
      </c>
      <c r="F1560" s="59">
        <f t="shared" si="131"/>
        <v>2100</v>
      </c>
      <c r="G1560" s="59"/>
      <c r="H1560" s="59">
        <f t="shared" si="132"/>
        <v>2100</v>
      </c>
      <c r="I1560" s="59">
        <f t="shared" si="132"/>
        <v>2500</v>
      </c>
      <c r="J1560" s="11"/>
      <c r="K1560" s="38"/>
    </row>
    <row r="1561" spans="1:11" ht="15">
      <c r="A1561" s="38"/>
      <c r="B1561" s="27"/>
      <c r="C1561" s="80"/>
      <c r="D1561" s="12">
        <v>2015</v>
      </c>
      <c r="E1561" s="59">
        <f t="shared" si="130"/>
        <v>5100</v>
      </c>
      <c r="F1561" s="59">
        <f t="shared" si="131"/>
        <v>2600</v>
      </c>
      <c r="G1561" s="59"/>
      <c r="H1561" s="59">
        <f t="shared" si="132"/>
        <v>2600</v>
      </c>
      <c r="I1561" s="59">
        <f t="shared" si="132"/>
        <v>2500</v>
      </c>
      <c r="J1561" s="11"/>
      <c r="K1561" s="38"/>
    </row>
    <row r="1562" spans="1:11" ht="15">
      <c r="A1562" s="38"/>
      <c r="B1562" s="27"/>
      <c r="C1562" s="80"/>
      <c r="D1562" s="12">
        <v>2016</v>
      </c>
      <c r="E1562" s="59">
        <f t="shared" si="130"/>
        <v>5600</v>
      </c>
      <c r="F1562" s="59">
        <f t="shared" si="131"/>
        <v>3100</v>
      </c>
      <c r="G1562" s="59"/>
      <c r="H1562" s="59">
        <f t="shared" si="132"/>
        <v>3100</v>
      </c>
      <c r="I1562" s="59">
        <f t="shared" si="132"/>
        <v>2500</v>
      </c>
      <c r="J1562" s="11"/>
      <c r="K1562" s="38"/>
    </row>
    <row r="1563" spans="1:11" ht="15">
      <c r="A1563" s="38"/>
      <c r="B1563" s="27"/>
      <c r="C1563" s="80"/>
      <c r="D1563" s="12">
        <v>2017</v>
      </c>
      <c r="E1563" s="59">
        <f t="shared" si="130"/>
        <v>5600</v>
      </c>
      <c r="F1563" s="59">
        <f t="shared" si="131"/>
        <v>3100</v>
      </c>
      <c r="G1563" s="59"/>
      <c r="H1563" s="59">
        <f t="shared" si="132"/>
        <v>3100</v>
      </c>
      <c r="I1563" s="59">
        <f t="shared" si="132"/>
        <v>2500</v>
      </c>
      <c r="J1563" s="11"/>
      <c r="K1563" s="38"/>
    </row>
    <row r="1564" spans="1:11" ht="27.75" customHeight="1">
      <c r="A1564" s="38"/>
      <c r="B1564" s="27" t="s">
        <v>260</v>
      </c>
      <c r="C1564" s="80" t="s">
        <v>251</v>
      </c>
      <c r="D1564" s="12" t="s">
        <v>394</v>
      </c>
      <c r="E1564" s="59">
        <f>H1564+I1564</f>
        <v>14400</v>
      </c>
      <c r="F1564" s="59">
        <f t="shared" si="131"/>
        <v>11900</v>
      </c>
      <c r="G1564" s="59"/>
      <c r="H1564" s="59">
        <v>11900</v>
      </c>
      <c r="I1564" s="59">
        <v>2500</v>
      </c>
      <c r="J1564" s="11" t="s">
        <v>259</v>
      </c>
      <c r="K1564" s="33" t="s">
        <v>269</v>
      </c>
    </row>
    <row r="1565" spans="1:11" ht="15">
      <c r="A1565" s="38"/>
      <c r="B1565" s="27"/>
      <c r="C1565" s="80"/>
      <c r="D1565" s="12">
        <v>2013</v>
      </c>
      <c r="E1565" s="59">
        <v>1900</v>
      </c>
      <c r="F1565" s="59">
        <f t="shared" si="131"/>
        <v>1400</v>
      </c>
      <c r="G1565" s="59"/>
      <c r="H1565" s="59">
        <v>1400</v>
      </c>
      <c r="I1565" s="59">
        <v>500</v>
      </c>
      <c r="J1565" s="11"/>
      <c r="K1565" s="33"/>
    </row>
    <row r="1566" spans="1:11" ht="15">
      <c r="A1566" s="38"/>
      <c r="B1566" s="27"/>
      <c r="C1566" s="80"/>
      <c r="D1566" s="12">
        <v>2014</v>
      </c>
      <c r="E1566" s="59">
        <v>2500</v>
      </c>
      <c r="F1566" s="59">
        <f t="shared" si="131"/>
        <v>2000</v>
      </c>
      <c r="G1566" s="59"/>
      <c r="H1566" s="59">
        <v>2000</v>
      </c>
      <c r="I1566" s="59">
        <v>500</v>
      </c>
      <c r="J1566" s="11"/>
      <c r="K1566" s="33"/>
    </row>
    <row r="1567" spans="1:11" ht="15">
      <c r="A1567" s="38"/>
      <c r="B1567" s="27"/>
      <c r="C1567" s="80"/>
      <c r="D1567" s="12">
        <v>2015</v>
      </c>
      <c r="E1567" s="59">
        <v>3000</v>
      </c>
      <c r="F1567" s="59">
        <f t="shared" si="131"/>
        <v>2500</v>
      </c>
      <c r="G1567" s="59"/>
      <c r="H1567" s="59">
        <v>2500</v>
      </c>
      <c r="I1567" s="59">
        <v>500</v>
      </c>
      <c r="J1567" s="11"/>
      <c r="K1567" s="33"/>
    </row>
    <row r="1568" spans="1:11" ht="15">
      <c r="A1568" s="38"/>
      <c r="B1568" s="27"/>
      <c r="C1568" s="80"/>
      <c r="D1568" s="12">
        <v>2016</v>
      </c>
      <c r="E1568" s="59">
        <v>3500</v>
      </c>
      <c r="F1568" s="59">
        <f t="shared" si="131"/>
        <v>3000</v>
      </c>
      <c r="G1568" s="59"/>
      <c r="H1568" s="59">
        <v>3000</v>
      </c>
      <c r="I1568" s="59">
        <v>500</v>
      </c>
      <c r="J1568" s="11"/>
      <c r="K1568" s="33"/>
    </row>
    <row r="1569" spans="1:11" ht="15">
      <c r="A1569" s="38"/>
      <c r="B1569" s="27"/>
      <c r="C1569" s="80"/>
      <c r="D1569" s="12">
        <v>2017</v>
      </c>
      <c r="E1569" s="59">
        <v>3500</v>
      </c>
      <c r="F1569" s="59">
        <f t="shared" si="131"/>
        <v>3000</v>
      </c>
      <c r="G1569" s="59"/>
      <c r="H1569" s="59">
        <v>3000</v>
      </c>
      <c r="I1569" s="59">
        <v>500</v>
      </c>
      <c r="J1569" s="11"/>
      <c r="K1569" s="33"/>
    </row>
    <row r="1570" spans="1:11" ht="12.75" customHeight="1">
      <c r="A1570" s="96"/>
      <c r="B1570" s="27" t="s">
        <v>261</v>
      </c>
      <c r="C1570" s="80" t="s">
        <v>251</v>
      </c>
      <c r="D1570" s="12" t="s">
        <v>394</v>
      </c>
      <c r="E1570" s="59">
        <v>10000</v>
      </c>
      <c r="F1570" s="59">
        <f t="shared" si="131"/>
        <v>500</v>
      </c>
      <c r="G1570" s="59"/>
      <c r="H1570" s="59">
        <v>500</v>
      </c>
      <c r="I1570" s="59">
        <v>9500</v>
      </c>
      <c r="J1570" s="11" t="s">
        <v>259</v>
      </c>
      <c r="K1570" s="33" t="s">
        <v>269</v>
      </c>
    </row>
    <row r="1571" spans="1:11" ht="15">
      <c r="A1571" s="97"/>
      <c r="B1571" s="27"/>
      <c r="C1571" s="80"/>
      <c r="D1571" s="12">
        <v>2013</v>
      </c>
      <c r="E1571" s="59">
        <v>1600</v>
      </c>
      <c r="F1571" s="59">
        <f t="shared" si="131"/>
        <v>100</v>
      </c>
      <c r="G1571" s="59"/>
      <c r="H1571" s="59">
        <v>100</v>
      </c>
      <c r="I1571" s="59">
        <v>1500</v>
      </c>
      <c r="J1571" s="11"/>
      <c r="K1571" s="33"/>
    </row>
    <row r="1572" spans="1:11" ht="15">
      <c r="A1572" s="97"/>
      <c r="B1572" s="27"/>
      <c r="C1572" s="80"/>
      <c r="D1572" s="12">
        <v>2014</v>
      </c>
      <c r="E1572" s="59">
        <v>2100</v>
      </c>
      <c r="F1572" s="59">
        <f t="shared" si="131"/>
        <v>100</v>
      </c>
      <c r="G1572" s="59"/>
      <c r="H1572" s="59">
        <v>100</v>
      </c>
      <c r="I1572" s="59">
        <v>2000</v>
      </c>
      <c r="J1572" s="11"/>
      <c r="K1572" s="33"/>
    </row>
    <row r="1573" spans="1:11" ht="15">
      <c r="A1573" s="97"/>
      <c r="B1573" s="27"/>
      <c r="C1573" s="80"/>
      <c r="D1573" s="12">
        <v>2015</v>
      </c>
      <c r="E1573" s="59">
        <v>2100</v>
      </c>
      <c r="F1573" s="59">
        <f t="shared" si="131"/>
        <v>100</v>
      </c>
      <c r="G1573" s="59"/>
      <c r="H1573" s="59">
        <v>100</v>
      </c>
      <c r="I1573" s="59">
        <v>2000</v>
      </c>
      <c r="J1573" s="11"/>
      <c r="K1573" s="33"/>
    </row>
    <row r="1574" spans="1:11" ht="15">
      <c r="A1574" s="97"/>
      <c r="B1574" s="27"/>
      <c r="C1574" s="80"/>
      <c r="D1574" s="12">
        <v>2016</v>
      </c>
      <c r="E1574" s="59">
        <v>2100</v>
      </c>
      <c r="F1574" s="59">
        <f t="shared" si="131"/>
        <v>100</v>
      </c>
      <c r="G1574" s="59"/>
      <c r="H1574" s="59">
        <v>100</v>
      </c>
      <c r="I1574" s="59">
        <v>2000</v>
      </c>
      <c r="J1574" s="11"/>
      <c r="K1574" s="33"/>
    </row>
    <row r="1575" spans="1:11" ht="15.75" thickBot="1">
      <c r="A1575" s="98"/>
      <c r="B1575" s="99"/>
      <c r="C1575" s="100"/>
      <c r="D1575" s="101">
        <v>2017</v>
      </c>
      <c r="E1575" s="102">
        <v>2100</v>
      </c>
      <c r="F1575" s="102">
        <f t="shared" si="131"/>
        <v>100</v>
      </c>
      <c r="G1575" s="102"/>
      <c r="H1575" s="102">
        <v>100</v>
      </c>
      <c r="I1575" s="102">
        <v>2000</v>
      </c>
      <c r="J1575" s="103"/>
      <c r="K1575" s="104"/>
    </row>
    <row r="1576" spans="1:11" ht="15" customHeight="1">
      <c r="A1576" s="105"/>
      <c r="B1576" s="106" t="s">
        <v>178</v>
      </c>
      <c r="C1576" s="107"/>
      <c r="D1576" s="108" t="s">
        <v>394</v>
      </c>
      <c r="E1576" s="109">
        <f aca="true" t="shared" si="133" ref="E1576:E1581">E12+E117+E395+E456+E583+E699+E1056+E1082+E1264+E1289+E1320+E1429+E1558+E1509+E1496</f>
        <v>4476997.1</v>
      </c>
      <c r="F1576" s="110">
        <f t="shared" si="131"/>
        <v>4325475.8</v>
      </c>
      <c r="G1576" s="109">
        <f aca="true" t="shared" si="134" ref="G1576:I1581">G12+G117+G395+G456+G583+G699+G1056+G1082+G1264+G1289+G1320+G1429+G1558+G1509+G1496</f>
        <v>3723619.4499999997</v>
      </c>
      <c r="H1576" s="109">
        <f t="shared" si="134"/>
        <v>601856.3500000001</v>
      </c>
      <c r="I1576" s="109">
        <f t="shared" si="134"/>
        <v>136021.3</v>
      </c>
      <c r="J1576" s="111"/>
      <c r="K1576" s="112"/>
    </row>
    <row r="1577" spans="1:11" ht="15" customHeight="1">
      <c r="A1577" s="113"/>
      <c r="B1577" s="42"/>
      <c r="C1577" s="11"/>
      <c r="D1577" s="12">
        <v>2013</v>
      </c>
      <c r="E1577" s="114">
        <f t="shared" si="133"/>
        <v>451573.39999999997</v>
      </c>
      <c r="F1577" s="59">
        <f t="shared" si="131"/>
        <v>401812.1000000001</v>
      </c>
      <c r="G1577" s="114">
        <f t="shared" si="134"/>
        <v>305344.95000000007</v>
      </c>
      <c r="H1577" s="114">
        <f t="shared" si="134"/>
        <v>96467.15</v>
      </c>
      <c r="I1577" s="114">
        <f t="shared" si="134"/>
        <v>49761.3</v>
      </c>
      <c r="J1577" s="28"/>
      <c r="K1577" s="115"/>
    </row>
    <row r="1578" spans="1:11" ht="15" customHeight="1">
      <c r="A1578" s="113"/>
      <c r="B1578" s="42"/>
      <c r="C1578" s="11"/>
      <c r="D1578" s="12">
        <v>2014</v>
      </c>
      <c r="E1578" s="114">
        <f t="shared" si="133"/>
        <v>1266856.4000000001</v>
      </c>
      <c r="F1578" s="59">
        <f t="shared" si="131"/>
        <v>1225436.4</v>
      </c>
      <c r="G1578" s="114">
        <f t="shared" si="134"/>
        <v>1037779.2999999999</v>
      </c>
      <c r="H1578" s="114">
        <f t="shared" si="134"/>
        <v>187657.09999999998</v>
      </c>
      <c r="I1578" s="114">
        <f t="shared" si="134"/>
        <v>41420</v>
      </c>
      <c r="J1578" s="28"/>
      <c r="K1578" s="115"/>
    </row>
    <row r="1579" spans="1:11" ht="15" customHeight="1">
      <c r="A1579" s="113"/>
      <c r="B1579" s="42"/>
      <c r="C1579" s="11"/>
      <c r="D1579" s="12">
        <v>2015</v>
      </c>
      <c r="E1579" s="114">
        <f t="shared" si="133"/>
        <v>1785384.2999999998</v>
      </c>
      <c r="F1579" s="59">
        <f t="shared" si="131"/>
        <v>1771954.3</v>
      </c>
      <c r="G1579" s="114">
        <f t="shared" si="134"/>
        <v>1639598.2</v>
      </c>
      <c r="H1579" s="114">
        <f t="shared" si="134"/>
        <v>132356.1</v>
      </c>
      <c r="I1579" s="114">
        <f t="shared" si="134"/>
        <v>13430</v>
      </c>
      <c r="J1579" s="28"/>
      <c r="K1579" s="115"/>
    </row>
    <row r="1580" spans="1:11" ht="15" customHeight="1">
      <c r="A1580" s="113"/>
      <c r="B1580" s="42"/>
      <c r="C1580" s="11"/>
      <c r="D1580" s="12">
        <v>2016</v>
      </c>
      <c r="E1580" s="114">
        <f t="shared" si="133"/>
        <v>505911</v>
      </c>
      <c r="F1580" s="59">
        <f t="shared" si="131"/>
        <v>491321</v>
      </c>
      <c r="G1580" s="114">
        <f t="shared" si="134"/>
        <v>393528</v>
      </c>
      <c r="H1580" s="114">
        <f t="shared" si="134"/>
        <v>97793</v>
      </c>
      <c r="I1580" s="114">
        <f t="shared" si="134"/>
        <v>14090</v>
      </c>
      <c r="J1580" s="28"/>
      <c r="K1580" s="115"/>
    </row>
    <row r="1581" spans="1:11" ht="15" customHeight="1" thickBot="1">
      <c r="A1581" s="116"/>
      <c r="B1581" s="117"/>
      <c r="C1581" s="118"/>
      <c r="D1581" s="119">
        <v>2017</v>
      </c>
      <c r="E1581" s="120">
        <f t="shared" si="133"/>
        <v>432272</v>
      </c>
      <c r="F1581" s="121">
        <f t="shared" si="131"/>
        <v>399952</v>
      </c>
      <c r="G1581" s="120">
        <f t="shared" si="134"/>
        <v>315119</v>
      </c>
      <c r="H1581" s="120">
        <f t="shared" si="134"/>
        <v>84833</v>
      </c>
      <c r="I1581" s="120">
        <f t="shared" si="134"/>
        <v>17320</v>
      </c>
      <c r="J1581" s="122"/>
      <c r="K1581" s="123"/>
    </row>
    <row r="1582" spans="1:11" ht="15">
      <c r="A1582" s="124"/>
      <c r="B1582" s="125"/>
      <c r="C1582" s="126"/>
      <c r="D1582" s="127"/>
      <c r="E1582" s="128"/>
      <c r="F1582" s="128"/>
      <c r="G1582" s="128"/>
      <c r="H1582" s="128"/>
      <c r="I1582" s="128"/>
      <c r="J1582" s="127"/>
      <c r="K1582" s="129"/>
    </row>
    <row r="1583" spans="1:11" ht="15">
      <c r="A1583" s="124"/>
      <c r="B1583" s="125"/>
      <c r="C1583" s="126"/>
      <c r="D1583" s="127"/>
      <c r="E1583" s="128"/>
      <c r="F1583" s="128"/>
      <c r="G1583" s="128"/>
      <c r="H1583" s="128"/>
      <c r="I1583" s="128"/>
      <c r="J1583" s="127"/>
      <c r="K1583" s="129"/>
    </row>
    <row r="1584" spans="1:11" ht="15">
      <c r="A1584" s="124"/>
      <c r="B1584" s="125"/>
      <c r="C1584" s="126"/>
      <c r="D1584" s="127"/>
      <c r="E1584" s="128"/>
      <c r="F1584" s="128"/>
      <c r="G1584" s="128"/>
      <c r="H1584" s="128"/>
      <c r="I1584" s="128"/>
      <c r="J1584" s="127"/>
      <c r="K1584" s="129"/>
    </row>
    <row r="1585" spans="1:11" ht="12.75">
      <c r="A1585" s="130"/>
      <c r="B1585" s="130" t="s">
        <v>286</v>
      </c>
      <c r="C1585" s="130" t="s">
        <v>285</v>
      </c>
      <c r="D1585" s="130"/>
      <c r="E1585" s="130"/>
      <c r="F1585" s="130"/>
      <c r="G1585" s="130"/>
      <c r="H1585" s="130"/>
      <c r="I1585" s="130"/>
      <c r="J1585" s="130"/>
      <c r="K1585" s="130"/>
    </row>
    <row r="1586" spans="1:11" ht="12.75">
      <c r="A1586" s="130"/>
      <c r="B1586" s="130"/>
      <c r="C1586" s="130"/>
      <c r="D1586" s="127"/>
      <c r="E1586" s="130"/>
      <c r="F1586" s="130"/>
      <c r="G1586" s="130"/>
      <c r="H1586" s="130">
        <f aca="true" t="shared" si="135" ref="H1586:H1591">H12+H117+H407+H413+H449+H576+H595+H601+H607+H613+H1068+H1074+H1264+H1289+H1558+H1509+H1435+H1441+H1447+H1453</f>
        <v>342215.00000000006</v>
      </c>
      <c r="I1586" s="131"/>
      <c r="J1586" s="130"/>
      <c r="K1586" s="130"/>
    </row>
    <row r="1587" spans="1:11" ht="12.75">
      <c r="A1587" s="130"/>
      <c r="B1587" s="130"/>
      <c r="C1587" s="130"/>
      <c r="D1587" s="127"/>
      <c r="E1587" s="130"/>
      <c r="F1587" s="130"/>
      <c r="G1587" s="130"/>
      <c r="H1587" s="130">
        <f t="shared" si="135"/>
        <v>58046.5</v>
      </c>
      <c r="I1587" s="131"/>
      <c r="J1587" s="130"/>
      <c r="K1587" s="130"/>
    </row>
    <row r="1588" spans="1:11" ht="12.75">
      <c r="A1588" s="130"/>
      <c r="B1588" s="130"/>
      <c r="C1588" s="130"/>
      <c r="D1588" s="127"/>
      <c r="E1588" s="130"/>
      <c r="F1588" s="130"/>
      <c r="G1588" s="130"/>
      <c r="H1588" s="130">
        <f t="shared" si="135"/>
        <v>114863.79999999999</v>
      </c>
      <c r="I1588" s="131"/>
      <c r="J1588" s="130"/>
      <c r="K1588" s="130"/>
    </row>
    <row r="1589" spans="1:11" ht="12.75">
      <c r="A1589" s="130"/>
      <c r="B1589" s="130"/>
      <c r="C1589" s="130"/>
      <c r="D1589" s="127"/>
      <c r="E1589" s="130"/>
      <c r="F1589" s="130"/>
      <c r="G1589" s="130"/>
      <c r="H1589" s="130">
        <f t="shared" si="135"/>
        <v>81764.7</v>
      </c>
      <c r="I1589" s="131"/>
      <c r="J1589" s="130"/>
      <c r="K1589" s="130"/>
    </row>
    <row r="1590" spans="1:11" ht="12.75">
      <c r="A1590" s="130"/>
      <c r="B1590" s="130"/>
      <c r="C1590" s="130"/>
      <c r="D1590" s="127"/>
      <c r="E1590" s="130"/>
      <c r="F1590" s="130"/>
      <c r="G1590" s="130"/>
      <c r="H1590" s="130">
        <f t="shared" si="135"/>
        <v>49310</v>
      </c>
      <c r="I1590" s="131"/>
      <c r="J1590" s="130"/>
      <c r="K1590" s="130"/>
    </row>
    <row r="1591" spans="1:11" ht="12.75">
      <c r="A1591" s="130"/>
      <c r="B1591" s="130"/>
      <c r="C1591" s="130"/>
      <c r="D1591" s="127"/>
      <c r="E1591" s="130"/>
      <c r="F1591" s="130"/>
      <c r="G1591" s="130"/>
      <c r="H1591" s="130">
        <f t="shared" si="135"/>
        <v>38230</v>
      </c>
      <c r="I1591" s="130"/>
      <c r="J1591" s="130"/>
      <c r="K1591" s="130"/>
    </row>
  </sheetData>
  <sheetProtection/>
  <mergeCells count="1347">
    <mergeCell ref="A1570:A1575"/>
    <mergeCell ref="C431:C436"/>
    <mergeCell ref="J431:J436"/>
    <mergeCell ref="K431:K436"/>
    <mergeCell ref="J462:J467"/>
    <mergeCell ref="C462:C467"/>
    <mergeCell ref="K1429:K1434"/>
    <mergeCell ref="A455:K455"/>
    <mergeCell ref="C449:C454"/>
    <mergeCell ref="H2:K2"/>
    <mergeCell ref="J401:J406"/>
    <mergeCell ref="A60:A65"/>
    <mergeCell ref="C54:C59"/>
    <mergeCell ref="K60:K65"/>
    <mergeCell ref="K534:K539"/>
    <mergeCell ref="K528:K533"/>
    <mergeCell ref="K564:K569"/>
    <mergeCell ref="A1453:A1458"/>
    <mergeCell ref="K1447:K1452"/>
    <mergeCell ref="K1441:K1446"/>
    <mergeCell ref="K1435:K1440"/>
    <mergeCell ref="J1533:J1538"/>
    <mergeCell ref="C1533:C1538"/>
    <mergeCell ref="B1502:B1507"/>
    <mergeCell ref="C1142:C1147"/>
    <mergeCell ref="C1160:C1165"/>
    <mergeCell ref="C1459:C1464"/>
    <mergeCell ref="B1459:B1464"/>
    <mergeCell ref="K1521:K1526"/>
    <mergeCell ref="J1527:J1532"/>
    <mergeCell ref="J1515:J1520"/>
    <mergeCell ref="K1515:K1520"/>
    <mergeCell ref="J1521:J1526"/>
    <mergeCell ref="A1545:A1550"/>
    <mergeCell ref="A1551:A1556"/>
    <mergeCell ref="A1558:A1563"/>
    <mergeCell ref="A1564:A1569"/>
    <mergeCell ref="A1539:A1544"/>
    <mergeCell ref="A1496:A1501"/>
    <mergeCell ref="A1502:A1507"/>
    <mergeCell ref="A1509:A1514"/>
    <mergeCell ref="A1515:A1520"/>
    <mergeCell ref="A1527:A1532"/>
    <mergeCell ref="A1521:A1526"/>
    <mergeCell ref="A1533:A1538"/>
    <mergeCell ref="A1410:A1415"/>
    <mergeCell ref="A1301:A1306"/>
    <mergeCell ref="A1332:A1337"/>
    <mergeCell ref="A1404:A1409"/>
    <mergeCell ref="A1416:A1421"/>
    <mergeCell ref="A1435:A1440"/>
    <mergeCell ref="A1441:A1446"/>
    <mergeCell ref="A1447:A1452"/>
    <mergeCell ref="A1142:A1147"/>
    <mergeCell ref="A1282:A1287"/>
    <mergeCell ref="A1172:A1177"/>
    <mergeCell ref="A1220:A1225"/>
    <mergeCell ref="A1276:A1281"/>
    <mergeCell ref="A1154:A1159"/>
    <mergeCell ref="A1166:A1171"/>
    <mergeCell ref="A1264:A1269"/>
    <mergeCell ref="A1160:A1165"/>
    <mergeCell ref="A1136:A1141"/>
    <mergeCell ref="A462:A467"/>
    <mergeCell ref="B462:B467"/>
    <mergeCell ref="B1136:B1141"/>
    <mergeCell ref="A564:A569"/>
    <mergeCell ref="A540:A545"/>
    <mergeCell ref="B540:B545"/>
    <mergeCell ref="A528:A533"/>
    <mergeCell ref="B528:B533"/>
    <mergeCell ref="B522:B527"/>
    <mergeCell ref="K1570:K1575"/>
    <mergeCell ref="K1551:K1556"/>
    <mergeCell ref="K1527:K1532"/>
    <mergeCell ref="K1533:K1538"/>
    <mergeCell ref="K1539:K1544"/>
    <mergeCell ref="K1545:K1550"/>
    <mergeCell ref="K1558:K1563"/>
    <mergeCell ref="J1489:J1494"/>
    <mergeCell ref="K1483:K1488"/>
    <mergeCell ref="K1489:K1494"/>
    <mergeCell ref="K1564:K1569"/>
    <mergeCell ref="K1509:K1514"/>
    <mergeCell ref="K1502:K1507"/>
    <mergeCell ref="J1502:J1507"/>
    <mergeCell ref="B1557:J1557"/>
    <mergeCell ref="C1515:C1520"/>
    <mergeCell ref="C1551:C1556"/>
    <mergeCell ref="K1453:K1458"/>
    <mergeCell ref="K1471:K1476"/>
    <mergeCell ref="J1459:J1464"/>
    <mergeCell ref="J1453:J1458"/>
    <mergeCell ref="L1136:L1141"/>
    <mergeCell ref="L1130:L1135"/>
    <mergeCell ref="J1539:J1544"/>
    <mergeCell ref="B1527:B1532"/>
    <mergeCell ref="C1527:C1532"/>
    <mergeCell ref="B1521:B1526"/>
    <mergeCell ref="C1521:C1526"/>
    <mergeCell ref="J1496:J1501"/>
    <mergeCell ref="K1496:K1501"/>
    <mergeCell ref="K1459:K1464"/>
    <mergeCell ref="L1154:L1159"/>
    <mergeCell ref="B1154:B1159"/>
    <mergeCell ref="C1166:C1171"/>
    <mergeCell ref="L1082:L1087"/>
    <mergeCell ref="L1088:L1093"/>
    <mergeCell ref="L1094:L1099"/>
    <mergeCell ref="L1100:L1105"/>
    <mergeCell ref="L1106:L1111"/>
    <mergeCell ref="L1112:L1117"/>
    <mergeCell ref="B1166:B1171"/>
    <mergeCell ref="K1106:K1111"/>
    <mergeCell ref="K1142:K1147"/>
    <mergeCell ref="C1154:C1159"/>
    <mergeCell ref="K1154:K1159"/>
    <mergeCell ref="J1124:J1129"/>
    <mergeCell ref="J1130:J1135"/>
    <mergeCell ref="L1118:L1123"/>
    <mergeCell ref="A1148:A1153"/>
    <mergeCell ref="C1148:C1153"/>
    <mergeCell ref="K1148:K1153"/>
    <mergeCell ref="B1148:B1153"/>
    <mergeCell ref="A1130:A1135"/>
    <mergeCell ref="J1118:J1123"/>
    <mergeCell ref="L1124:L1129"/>
    <mergeCell ref="L1142:L1147"/>
    <mergeCell ref="L1148:L1153"/>
    <mergeCell ref="K1166:K1171"/>
    <mergeCell ref="K1160:K1165"/>
    <mergeCell ref="L1160:L1165"/>
    <mergeCell ref="B1160:B1165"/>
    <mergeCell ref="L1166:L1171"/>
    <mergeCell ref="L1172:L1177"/>
    <mergeCell ref="B1172:B1177"/>
    <mergeCell ref="L1190:L1195"/>
    <mergeCell ref="A1184:A1189"/>
    <mergeCell ref="C1184:C1189"/>
    <mergeCell ref="K1184:K1189"/>
    <mergeCell ref="L1184:L1189"/>
    <mergeCell ref="A1190:A1195"/>
    <mergeCell ref="C1190:C1195"/>
    <mergeCell ref="L1178:L1183"/>
    <mergeCell ref="K1196:K1201"/>
    <mergeCell ref="L1196:L1201"/>
    <mergeCell ref="A1202:A1207"/>
    <mergeCell ref="C1202:C1207"/>
    <mergeCell ref="K1202:K1207"/>
    <mergeCell ref="L1202:L1207"/>
    <mergeCell ref="C1208:C1213"/>
    <mergeCell ref="K1208:K1213"/>
    <mergeCell ref="A1214:A1219"/>
    <mergeCell ref="B1214:B1219"/>
    <mergeCell ref="J1208:J1213"/>
    <mergeCell ref="K1214:K1219"/>
    <mergeCell ref="J1214:J1219"/>
    <mergeCell ref="C1220:C1225"/>
    <mergeCell ref="K1220:K1225"/>
    <mergeCell ref="J1220:J1225"/>
    <mergeCell ref="L1214:L1219"/>
    <mergeCell ref="K1233:K1238"/>
    <mergeCell ref="J1233:J1238"/>
    <mergeCell ref="C1239:C1244"/>
    <mergeCell ref="K1227:K1232"/>
    <mergeCell ref="C1227:C1232"/>
    <mergeCell ref="J1239:J1244"/>
    <mergeCell ref="J1227:J1232"/>
    <mergeCell ref="L1233:L1238"/>
    <mergeCell ref="L1239:L1244"/>
    <mergeCell ref="K1056:K1061"/>
    <mergeCell ref="B1184:B1189"/>
    <mergeCell ref="B1190:B1195"/>
    <mergeCell ref="B1196:B1201"/>
    <mergeCell ref="B1202:B1207"/>
    <mergeCell ref="L1220:L1225"/>
    <mergeCell ref="L1227:L1232"/>
    <mergeCell ref="L1208:L1213"/>
    <mergeCell ref="L1257:L1262"/>
    <mergeCell ref="C1257:C1262"/>
    <mergeCell ref="K1257:K1262"/>
    <mergeCell ref="L1245:L1250"/>
    <mergeCell ref="L1251:L1256"/>
    <mergeCell ref="J1257:J1262"/>
    <mergeCell ref="J1245:J1250"/>
    <mergeCell ref="J1251:J1256"/>
    <mergeCell ref="C1245:C1250"/>
    <mergeCell ref="K1245:K1250"/>
    <mergeCell ref="C1502:C1507"/>
    <mergeCell ref="K1251:K1256"/>
    <mergeCell ref="B1495:J1495"/>
    <mergeCell ref="B1496:B1501"/>
    <mergeCell ref="C1496:C1501"/>
    <mergeCell ref="B1257:B1262"/>
    <mergeCell ref="B1251:B1256"/>
    <mergeCell ref="J1435:J1440"/>
    <mergeCell ref="J1441:J1446"/>
    <mergeCell ref="K1416:K1421"/>
    <mergeCell ref="H1:J1"/>
    <mergeCell ref="J522:J527"/>
    <mergeCell ref="K522:K527"/>
    <mergeCell ref="J516:J521"/>
    <mergeCell ref="K516:K521"/>
    <mergeCell ref="K504:K509"/>
    <mergeCell ref="K510:K515"/>
    <mergeCell ref="J456:J461"/>
    <mergeCell ref="K395:K400"/>
    <mergeCell ref="K456:K461"/>
    <mergeCell ref="C564:C569"/>
    <mergeCell ref="J564:J569"/>
    <mergeCell ref="A552:A557"/>
    <mergeCell ref="B552:B557"/>
    <mergeCell ref="C552:C557"/>
    <mergeCell ref="A558:A563"/>
    <mergeCell ref="B558:B563"/>
    <mergeCell ref="C558:C563"/>
    <mergeCell ref="B564:B569"/>
    <mergeCell ref="J558:J563"/>
    <mergeCell ref="C540:C545"/>
    <mergeCell ref="A546:A551"/>
    <mergeCell ref="B546:B551"/>
    <mergeCell ref="C546:C551"/>
    <mergeCell ref="C528:C533"/>
    <mergeCell ref="A534:A539"/>
    <mergeCell ref="B534:B539"/>
    <mergeCell ref="C534:C539"/>
    <mergeCell ref="C522:C527"/>
    <mergeCell ref="J498:J503"/>
    <mergeCell ref="A504:A509"/>
    <mergeCell ref="B504:B509"/>
    <mergeCell ref="C504:C509"/>
    <mergeCell ref="A498:A503"/>
    <mergeCell ref="J504:J509"/>
    <mergeCell ref="A516:A521"/>
    <mergeCell ref="B516:B521"/>
    <mergeCell ref="B498:B503"/>
    <mergeCell ref="A1245:A1250"/>
    <mergeCell ref="B1245:B1250"/>
    <mergeCell ref="A1429:A1434"/>
    <mergeCell ref="B1429:B1434"/>
    <mergeCell ref="A1386:A1391"/>
    <mergeCell ref="A1295:A1300"/>
    <mergeCell ref="A1056:A1061"/>
    <mergeCell ref="B1056:B1061"/>
    <mergeCell ref="C1056:C1061"/>
    <mergeCell ref="J1056:J1061"/>
    <mergeCell ref="A1362:A1367"/>
    <mergeCell ref="A1374:A1379"/>
    <mergeCell ref="A1356:A1361"/>
    <mergeCell ref="J1429:J1434"/>
    <mergeCell ref="C1429:C1434"/>
    <mergeCell ref="B1404:B1409"/>
    <mergeCell ref="C1404:C1409"/>
    <mergeCell ref="A1392:A1397"/>
    <mergeCell ref="A1398:A1403"/>
    <mergeCell ref="B1220:B1225"/>
    <mergeCell ref="A1196:A1201"/>
    <mergeCell ref="A1227:A1232"/>
    <mergeCell ref="B1227:B1232"/>
    <mergeCell ref="A1208:A1213"/>
    <mergeCell ref="B1208:B1213"/>
    <mergeCell ref="C498:C503"/>
    <mergeCell ref="C1178:C1183"/>
    <mergeCell ref="C1136:C1141"/>
    <mergeCell ref="C1172:C1177"/>
    <mergeCell ref="C796:C801"/>
    <mergeCell ref="C667:C672"/>
    <mergeCell ref="C893:C898"/>
    <mergeCell ref="C875:C880"/>
    <mergeCell ref="C845:C850"/>
    <mergeCell ref="C1007:C1012"/>
    <mergeCell ref="B1130:B1135"/>
    <mergeCell ref="C905:C910"/>
    <mergeCell ref="C1118:C1123"/>
    <mergeCell ref="B1094:B1099"/>
    <mergeCell ref="C1112:C1117"/>
    <mergeCell ref="B989:B994"/>
    <mergeCell ref="B995:B1000"/>
    <mergeCell ref="B923:B928"/>
    <mergeCell ref="B911:B916"/>
    <mergeCell ref="B947:B952"/>
    <mergeCell ref="A522:A527"/>
    <mergeCell ref="B1178:B1183"/>
    <mergeCell ref="C1196:C1201"/>
    <mergeCell ref="C1214:C1219"/>
    <mergeCell ref="A1082:A1087"/>
    <mergeCell ref="A1100:A1105"/>
    <mergeCell ref="A1112:A1117"/>
    <mergeCell ref="C1106:C1111"/>
    <mergeCell ref="B1106:B1111"/>
    <mergeCell ref="A1106:A1111"/>
    <mergeCell ref="A510:A515"/>
    <mergeCell ref="B510:B515"/>
    <mergeCell ref="C510:C515"/>
    <mergeCell ref="C516:C521"/>
    <mergeCell ref="J474:J479"/>
    <mergeCell ref="A492:A497"/>
    <mergeCell ref="B492:B497"/>
    <mergeCell ref="C492:C497"/>
    <mergeCell ref="C474:C479"/>
    <mergeCell ref="A480:A485"/>
    <mergeCell ref="B480:B485"/>
    <mergeCell ref="C480:C485"/>
    <mergeCell ref="K546:K551"/>
    <mergeCell ref="K480:K485"/>
    <mergeCell ref="K486:K491"/>
    <mergeCell ref="J486:J491"/>
    <mergeCell ref="J480:J485"/>
    <mergeCell ref="J546:J551"/>
    <mergeCell ref="J540:J545"/>
    <mergeCell ref="J528:J533"/>
    <mergeCell ref="J534:J539"/>
    <mergeCell ref="J510:J515"/>
    <mergeCell ref="A195:A200"/>
    <mergeCell ref="B195:B200"/>
    <mergeCell ref="K558:K563"/>
    <mergeCell ref="K552:K557"/>
    <mergeCell ref="K540:K545"/>
    <mergeCell ref="J492:J497"/>
    <mergeCell ref="K492:K497"/>
    <mergeCell ref="J552:J557"/>
    <mergeCell ref="K425:K430"/>
    <mergeCell ref="K449:K454"/>
    <mergeCell ref="A401:A406"/>
    <mergeCell ref="B225:B230"/>
    <mergeCell ref="C401:C406"/>
    <mergeCell ref="A387:A392"/>
    <mergeCell ref="B387:B392"/>
    <mergeCell ref="A395:A400"/>
    <mergeCell ref="B395:B400"/>
    <mergeCell ref="C395:C400"/>
    <mergeCell ref="A243:A248"/>
    <mergeCell ref="C375:C380"/>
    <mergeCell ref="K117:K122"/>
    <mergeCell ref="B48:B53"/>
    <mergeCell ref="A42:A47"/>
    <mergeCell ref="A48:A53"/>
    <mergeCell ref="K48:K53"/>
    <mergeCell ref="K42:K47"/>
    <mergeCell ref="K54:K59"/>
    <mergeCell ref="J54:J59"/>
    <mergeCell ref="C60:C65"/>
    <mergeCell ref="J60:J65"/>
    <mergeCell ref="A456:A461"/>
    <mergeCell ref="J12:J17"/>
    <mergeCell ref="K12:K17"/>
    <mergeCell ref="C117:C122"/>
    <mergeCell ref="K18:K23"/>
    <mergeCell ref="K66:K71"/>
    <mergeCell ref="J24:J29"/>
    <mergeCell ref="K24:K29"/>
    <mergeCell ref="J30:J35"/>
    <mergeCell ref="A117:A122"/>
    <mergeCell ref="K30:K35"/>
    <mergeCell ref="A116:K116"/>
    <mergeCell ref="B1416:B1421"/>
    <mergeCell ref="C1416:C1421"/>
    <mergeCell ref="K965:K970"/>
    <mergeCell ref="K1082:K1087"/>
    <mergeCell ref="K1264:K1269"/>
    <mergeCell ref="B1082:B1087"/>
    <mergeCell ref="K1404:K1409"/>
    <mergeCell ref="J1368:J1373"/>
    <mergeCell ref="A595:A600"/>
    <mergeCell ref="B673:B678"/>
    <mergeCell ref="J1362:J1367"/>
    <mergeCell ref="J1356:J1361"/>
    <mergeCell ref="B1326:B1331"/>
    <mergeCell ref="C1326:C1331"/>
    <mergeCell ref="C1362:C1367"/>
    <mergeCell ref="C1350:C1355"/>
    <mergeCell ref="C1332:C1337"/>
    <mergeCell ref="J1264:J1269"/>
    <mergeCell ref="B1264:B1269"/>
    <mergeCell ref="B1118:B1123"/>
    <mergeCell ref="A1257:A1262"/>
    <mergeCell ref="A1251:A1256"/>
    <mergeCell ref="A1239:A1244"/>
    <mergeCell ref="B1239:B1244"/>
    <mergeCell ref="A1233:A1238"/>
    <mergeCell ref="B1233:B1238"/>
    <mergeCell ref="B1124:B1129"/>
    <mergeCell ref="B1142:B1147"/>
    <mergeCell ref="B1386:B1391"/>
    <mergeCell ref="A1270:A1275"/>
    <mergeCell ref="B1270:B1275"/>
    <mergeCell ref="B1276:B1281"/>
    <mergeCell ref="A1350:A1355"/>
    <mergeCell ref="B1350:B1355"/>
    <mergeCell ref="B1332:B1337"/>
    <mergeCell ref="A1326:A1331"/>
    <mergeCell ref="B1307:B1312"/>
    <mergeCell ref="B1374:B1379"/>
    <mergeCell ref="K1398:K1403"/>
    <mergeCell ref="A814:A819"/>
    <mergeCell ref="J887:J892"/>
    <mergeCell ref="K887:K892"/>
    <mergeCell ref="A971:A976"/>
    <mergeCell ref="B971:B976"/>
    <mergeCell ref="C971:C976"/>
    <mergeCell ref="A1118:A1123"/>
    <mergeCell ref="J1398:J1403"/>
    <mergeCell ref="K971:K976"/>
    <mergeCell ref="C1386:C1391"/>
    <mergeCell ref="K1410:K1415"/>
    <mergeCell ref="B1483:B1488"/>
    <mergeCell ref="C1483:C1488"/>
    <mergeCell ref="J1416:J1421"/>
    <mergeCell ref="J1477:J1482"/>
    <mergeCell ref="K1477:K1482"/>
    <mergeCell ref="C1465:C1470"/>
    <mergeCell ref="J1465:J1470"/>
    <mergeCell ref="J1386:J1391"/>
    <mergeCell ref="J1380:J1385"/>
    <mergeCell ref="C1380:C1385"/>
    <mergeCell ref="C1276:C1281"/>
    <mergeCell ref="C1374:C1379"/>
    <mergeCell ref="J1374:J1379"/>
    <mergeCell ref="J1332:J1337"/>
    <mergeCell ref="C1320:C1325"/>
    <mergeCell ref="J1276:J1281"/>
    <mergeCell ref="A1288:K1288"/>
    <mergeCell ref="C1338:C1343"/>
    <mergeCell ref="C1270:C1275"/>
    <mergeCell ref="C1251:C1256"/>
    <mergeCell ref="C1233:C1238"/>
    <mergeCell ref="C673:C678"/>
    <mergeCell ref="C1124:C1129"/>
    <mergeCell ref="C1130:C1135"/>
    <mergeCell ref="C1031:C1036"/>
    <mergeCell ref="C1019:C1024"/>
    <mergeCell ref="C929:C934"/>
    <mergeCell ref="C899:C904"/>
    <mergeCell ref="C679:C684"/>
    <mergeCell ref="J679:J684"/>
    <mergeCell ref="J742:J747"/>
    <mergeCell ref="B712:B717"/>
    <mergeCell ref="C730:C735"/>
    <mergeCell ref="J730:J735"/>
    <mergeCell ref="B699:B704"/>
    <mergeCell ref="A778:A783"/>
    <mergeCell ref="B778:B783"/>
    <mergeCell ref="C778:C783"/>
    <mergeCell ref="A784:A789"/>
    <mergeCell ref="A1094:A1099"/>
    <mergeCell ref="B790:B795"/>
    <mergeCell ref="A1124:A1129"/>
    <mergeCell ref="A977:A982"/>
    <mergeCell ref="A820:A825"/>
    <mergeCell ref="B820:B825"/>
    <mergeCell ref="A796:A801"/>
    <mergeCell ref="B796:B801"/>
    <mergeCell ref="B959:B964"/>
    <mergeCell ref="A941:A946"/>
    <mergeCell ref="A947:A952"/>
    <mergeCell ref="K1380:K1385"/>
    <mergeCell ref="A1380:A1385"/>
    <mergeCell ref="B1380:B1385"/>
    <mergeCell ref="A1001:A1006"/>
    <mergeCell ref="B1001:B1006"/>
    <mergeCell ref="A983:A988"/>
    <mergeCell ref="C1037:C1042"/>
    <mergeCell ref="C1013:C1018"/>
    <mergeCell ref="B1031:B1036"/>
    <mergeCell ref="K1386:K1391"/>
    <mergeCell ref="C1356:C1361"/>
    <mergeCell ref="A1368:A1373"/>
    <mergeCell ref="B1410:B1415"/>
    <mergeCell ref="C1410:C1415"/>
    <mergeCell ref="B1392:B1397"/>
    <mergeCell ref="C1392:C1397"/>
    <mergeCell ref="B1398:B1403"/>
    <mergeCell ref="C1398:C1403"/>
    <mergeCell ref="K1368:K1373"/>
    <mergeCell ref="A1037:A1042"/>
    <mergeCell ref="B1037:B1042"/>
    <mergeCell ref="A1007:A1012"/>
    <mergeCell ref="A1025:A1030"/>
    <mergeCell ref="B1025:B1030"/>
    <mergeCell ref="A1019:A1024"/>
    <mergeCell ref="J911:J916"/>
    <mergeCell ref="J929:J934"/>
    <mergeCell ref="J1037:J1042"/>
    <mergeCell ref="J1019:J1024"/>
    <mergeCell ref="J977:J982"/>
    <mergeCell ref="K929:K934"/>
    <mergeCell ref="C766:C771"/>
    <mergeCell ref="C887:C892"/>
    <mergeCell ref="C923:C928"/>
    <mergeCell ref="C808:C813"/>
    <mergeCell ref="C869:C874"/>
    <mergeCell ref="C827:C832"/>
    <mergeCell ref="C881:C886"/>
    <mergeCell ref="J905:J910"/>
    <mergeCell ref="K814:K819"/>
    <mergeCell ref="K1307:K1312"/>
    <mergeCell ref="J1313:J1318"/>
    <mergeCell ref="K1313:K1318"/>
    <mergeCell ref="J1326:J1331"/>
    <mergeCell ref="K1326:K1331"/>
    <mergeCell ref="K1320:K1325"/>
    <mergeCell ref="C1471:C1476"/>
    <mergeCell ref="J1471:J1476"/>
    <mergeCell ref="B1362:B1367"/>
    <mergeCell ref="B1422:B1427"/>
    <mergeCell ref="C1422:C1427"/>
    <mergeCell ref="J1422:J1427"/>
    <mergeCell ref="C1368:C1373"/>
    <mergeCell ref="J1392:J1397"/>
    <mergeCell ref="J1410:J1415"/>
    <mergeCell ref="J1404:J1409"/>
    <mergeCell ref="K1374:K1379"/>
    <mergeCell ref="B1368:B1373"/>
    <mergeCell ref="K1350:K1355"/>
    <mergeCell ref="J1350:J1355"/>
    <mergeCell ref="B1356:B1361"/>
    <mergeCell ref="K1362:K1367"/>
    <mergeCell ref="K1356:K1361"/>
    <mergeCell ref="K1344:K1349"/>
    <mergeCell ref="J1320:J1325"/>
    <mergeCell ref="J760:J765"/>
    <mergeCell ref="A1062:A1067"/>
    <mergeCell ref="B1043:B1048"/>
    <mergeCell ref="A1338:A1343"/>
    <mergeCell ref="B1338:B1343"/>
    <mergeCell ref="A1289:A1294"/>
    <mergeCell ref="A1043:A1048"/>
    <mergeCell ref="B1112:B1117"/>
    <mergeCell ref="B1320:B1325"/>
    <mergeCell ref="A1080:K1081"/>
    <mergeCell ref="C784:C789"/>
    <mergeCell ref="C820:C825"/>
    <mergeCell ref="C814:C819"/>
    <mergeCell ref="C790:C795"/>
    <mergeCell ref="A953:A958"/>
    <mergeCell ref="A1013:A1018"/>
    <mergeCell ref="B1013:B1018"/>
    <mergeCell ref="B1007:B1012"/>
    <mergeCell ref="A760:A765"/>
    <mergeCell ref="B760:B765"/>
    <mergeCell ref="C760:C765"/>
    <mergeCell ref="A772:A777"/>
    <mergeCell ref="B772:B777"/>
    <mergeCell ref="C772:C777"/>
    <mergeCell ref="B766:B771"/>
    <mergeCell ref="A989:A994"/>
    <mergeCell ref="A965:A970"/>
    <mergeCell ref="B965:B970"/>
    <mergeCell ref="B953:B958"/>
    <mergeCell ref="A959:A964"/>
    <mergeCell ref="K1031:K1036"/>
    <mergeCell ref="A935:A940"/>
    <mergeCell ref="A1031:A1036"/>
    <mergeCell ref="J1025:J1030"/>
    <mergeCell ref="C1025:C1030"/>
    <mergeCell ref="J1031:J1036"/>
    <mergeCell ref="J947:J952"/>
    <mergeCell ref="C935:C940"/>
    <mergeCell ref="C959:C964"/>
    <mergeCell ref="J935:J940"/>
    <mergeCell ref="K1332:K1337"/>
    <mergeCell ref="J1295:J1300"/>
    <mergeCell ref="K1295:K1300"/>
    <mergeCell ref="A995:A1000"/>
    <mergeCell ref="B1019:B1024"/>
    <mergeCell ref="J1013:J1018"/>
    <mergeCell ref="A1319:K1319"/>
    <mergeCell ref="J995:J1000"/>
    <mergeCell ref="K1025:K1030"/>
    <mergeCell ref="A1320:A1325"/>
    <mergeCell ref="A754:A759"/>
    <mergeCell ref="B754:B759"/>
    <mergeCell ref="B929:B934"/>
    <mergeCell ref="A851:A856"/>
    <mergeCell ref="A857:A862"/>
    <mergeCell ref="B857:B862"/>
    <mergeCell ref="A863:A868"/>
    <mergeCell ref="B869:B874"/>
    <mergeCell ref="B863:B868"/>
    <mergeCell ref="A923:A928"/>
    <mergeCell ref="K953:K958"/>
    <mergeCell ref="J959:J964"/>
    <mergeCell ref="K959:K964"/>
    <mergeCell ref="J941:J946"/>
    <mergeCell ref="K941:K946"/>
    <mergeCell ref="A748:A753"/>
    <mergeCell ref="B748:B753"/>
    <mergeCell ref="C748:C753"/>
    <mergeCell ref="J748:J753"/>
    <mergeCell ref="A869:A874"/>
    <mergeCell ref="B899:B904"/>
    <mergeCell ref="B887:B892"/>
    <mergeCell ref="A929:A934"/>
    <mergeCell ref="A875:A880"/>
    <mergeCell ref="A881:A886"/>
    <mergeCell ref="A887:A892"/>
    <mergeCell ref="A899:A904"/>
    <mergeCell ref="A911:A916"/>
    <mergeCell ref="B875:B880"/>
    <mergeCell ref="J1043:J1048"/>
    <mergeCell ref="K1043:K1048"/>
    <mergeCell ref="B1100:B1105"/>
    <mergeCell ref="K1100:K1105"/>
    <mergeCell ref="C1082:C1087"/>
    <mergeCell ref="C1094:C1099"/>
    <mergeCell ref="C1074:C1079"/>
    <mergeCell ref="J1074:J1079"/>
    <mergeCell ref="J1094:J1099"/>
    <mergeCell ref="J1082:J1087"/>
    <mergeCell ref="K760:K765"/>
    <mergeCell ref="B808:B813"/>
    <mergeCell ref="J784:J789"/>
    <mergeCell ref="J778:J783"/>
    <mergeCell ref="K778:K783"/>
    <mergeCell ref="J772:J777"/>
    <mergeCell ref="J814:J819"/>
    <mergeCell ref="J790:J795"/>
    <mergeCell ref="J796:J801"/>
    <mergeCell ref="K766:K771"/>
    <mergeCell ref="J802:J807"/>
    <mergeCell ref="J736:J741"/>
    <mergeCell ref="B685:B690"/>
    <mergeCell ref="C685:C690"/>
    <mergeCell ref="J685:J690"/>
    <mergeCell ref="C736:C741"/>
    <mergeCell ref="C718:C723"/>
    <mergeCell ref="J718:J723"/>
    <mergeCell ref="C699:C704"/>
    <mergeCell ref="J699:J704"/>
    <mergeCell ref="K820:K825"/>
    <mergeCell ref="K790:K795"/>
    <mergeCell ref="K685:K690"/>
    <mergeCell ref="A1344:A1349"/>
    <mergeCell ref="B1344:B1349"/>
    <mergeCell ref="C1344:C1349"/>
    <mergeCell ref="J1344:J1349"/>
    <mergeCell ref="J833:J838"/>
    <mergeCell ref="J851:J856"/>
    <mergeCell ref="K851:K856"/>
    <mergeCell ref="K899:K904"/>
    <mergeCell ref="J754:J759"/>
    <mergeCell ref="K784:K789"/>
    <mergeCell ref="K796:K801"/>
    <mergeCell ref="K893:K898"/>
    <mergeCell ref="J808:J813"/>
    <mergeCell ref="K808:K813"/>
    <mergeCell ref="K772:K777"/>
    <mergeCell ref="J820:J825"/>
    <mergeCell ref="J899:J904"/>
    <mergeCell ref="K905:K910"/>
    <mergeCell ref="K673:K678"/>
    <mergeCell ref="K699:K704"/>
    <mergeCell ref="K724:K729"/>
    <mergeCell ref="K857:K862"/>
    <mergeCell ref="K736:K741"/>
    <mergeCell ref="K754:K759"/>
    <mergeCell ref="K748:K753"/>
    <mergeCell ref="K802:K807"/>
    <mergeCell ref="K679:K684"/>
    <mergeCell ref="J667:J672"/>
    <mergeCell ref="B724:B729"/>
    <mergeCell ref="C724:C729"/>
    <mergeCell ref="A711:K711"/>
    <mergeCell ref="J724:J729"/>
    <mergeCell ref="C712:C717"/>
    <mergeCell ref="J712:J717"/>
    <mergeCell ref="A685:A690"/>
    <mergeCell ref="J673:J678"/>
    <mergeCell ref="B679:B684"/>
    <mergeCell ref="K977:K982"/>
    <mergeCell ref="J1001:J1006"/>
    <mergeCell ref="J923:J928"/>
    <mergeCell ref="K935:K940"/>
    <mergeCell ref="K947:K952"/>
    <mergeCell ref="J965:J970"/>
    <mergeCell ref="J971:J976"/>
    <mergeCell ref="K923:K928"/>
    <mergeCell ref="J989:J994"/>
    <mergeCell ref="K989:K994"/>
    <mergeCell ref="K983:K988"/>
    <mergeCell ref="A712:A717"/>
    <mergeCell ref="K911:K916"/>
    <mergeCell ref="A917:A922"/>
    <mergeCell ref="B917:B922"/>
    <mergeCell ref="C917:C922"/>
    <mergeCell ref="J917:J922"/>
    <mergeCell ref="K917:K922"/>
    <mergeCell ref="C839:C844"/>
    <mergeCell ref="J893:J898"/>
    <mergeCell ref="J1088:J1093"/>
    <mergeCell ref="C1043:C1048"/>
    <mergeCell ref="K1276:K1281"/>
    <mergeCell ref="K1282:K1287"/>
    <mergeCell ref="K1130:K1135"/>
    <mergeCell ref="C1049:C1054"/>
    <mergeCell ref="J1049:J1054"/>
    <mergeCell ref="K1074:K1079"/>
    <mergeCell ref="K1094:K1099"/>
    <mergeCell ref="K1112:K1117"/>
    <mergeCell ref="K1037:K1042"/>
    <mergeCell ref="K1172:K1177"/>
    <mergeCell ref="K1239:K1244"/>
    <mergeCell ref="K1190:K1195"/>
    <mergeCell ref="K1178:K1183"/>
    <mergeCell ref="K1136:K1141"/>
    <mergeCell ref="A1055:K1055"/>
    <mergeCell ref="K1049:K1054"/>
    <mergeCell ref="K1118:K1123"/>
    <mergeCell ref="K1124:K1129"/>
    <mergeCell ref="K995:K1000"/>
    <mergeCell ref="K1007:K1012"/>
    <mergeCell ref="K1013:K1018"/>
    <mergeCell ref="K1019:K1024"/>
    <mergeCell ref="K1001:K1006"/>
    <mergeCell ref="K1270:K1275"/>
    <mergeCell ref="A736:A741"/>
    <mergeCell ref="B736:B741"/>
    <mergeCell ref="A893:A898"/>
    <mergeCell ref="B893:B898"/>
    <mergeCell ref="A742:A747"/>
    <mergeCell ref="B742:B747"/>
    <mergeCell ref="B839:B844"/>
    <mergeCell ref="A766:A771"/>
    <mergeCell ref="A790:A795"/>
    <mergeCell ref="B814:B819"/>
    <mergeCell ref="C754:C759"/>
    <mergeCell ref="C857:C862"/>
    <mergeCell ref="B881:B886"/>
    <mergeCell ref="B784:B789"/>
    <mergeCell ref="C851:C856"/>
    <mergeCell ref="B802:B807"/>
    <mergeCell ref="C802:C807"/>
    <mergeCell ref="B845:B850"/>
    <mergeCell ref="C863:C868"/>
    <mergeCell ref="A802:A807"/>
    <mergeCell ref="A845:A850"/>
    <mergeCell ref="A808:A813"/>
    <mergeCell ref="A839:A844"/>
    <mergeCell ref="B851:B856"/>
    <mergeCell ref="J953:J958"/>
    <mergeCell ref="C989:C994"/>
    <mergeCell ref="C1001:C1006"/>
    <mergeCell ref="C977:C982"/>
    <mergeCell ref="C965:C970"/>
    <mergeCell ref="C953:C958"/>
    <mergeCell ref="J983:J988"/>
    <mergeCell ref="B977:B982"/>
    <mergeCell ref="C947:C952"/>
    <mergeCell ref="B730:B735"/>
    <mergeCell ref="A667:A672"/>
    <mergeCell ref="A724:A729"/>
    <mergeCell ref="A673:A678"/>
    <mergeCell ref="A679:A684"/>
    <mergeCell ref="A705:A710"/>
    <mergeCell ref="B691:B696"/>
    <mergeCell ref="B667:B672"/>
    <mergeCell ref="A699:A704"/>
    <mergeCell ref="A649:A654"/>
    <mergeCell ref="A905:A910"/>
    <mergeCell ref="B905:B910"/>
    <mergeCell ref="B705:B710"/>
    <mergeCell ref="A833:A838"/>
    <mergeCell ref="B833:B838"/>
    <mergeCell ref="A826:K826"/>
    <mergeCell ref="A827:A832"/>
    <mergeCell ref="A661:A666"/>
    <mergeCell ref="A730:A735"/>
    <mergeCell ref="B941:B946"/>
    <mergeCell ref="C911:C916"/>
    <mergeCell ref="C661:C666"/>
    <mergeCell ref="J661:J666"/>
    <mergeCell ref="C833:C838"/>
    <mergeCell ref="B827:B832"/>
    <mergeCell ref="C941:C946"/>
    <mergeCell ref="B661:B666"/>
    <mergeCell ref="B935:B940"/>
    <mergeCell ref="C742:C747"/>
    <mergeCell ref="K619:K624"/>
    <mergeCell ref="C619:C624"/>
    <mergeCell ref="C425:C430"/>
    <mergeCell ref="B425:B430"/>
    <mergeCell ref="J468:J473"/>
    <mergeCell ref="A582:K582"/>
    <mergeCell ref="B613:B618"/>
    <mergeCell ref="C613:C618"/>
    <mergeCell ref="J613:J618"/>
    <mergeCell ref="K613:K618"/>
    <mergeCell ref="A613:A618"/>
    <mergeCell ref="J601:J606"/>
    <mergeCell ref="B619:B624"/>
    <mergeCell ref="A619:A624"/>
    <mergeCell ref="A607:A612"/>
    <mergeCell ref="B607:B612"/>
    <mergeCell ref="C607:C612"/>
    <mergeCell ref="J619:J624"/>
    <mergeCell ref="A601:A606"/>
    <mergeCell ref="B601:B606"/>
    <mergeCell ref="A431:A436"/>
    <mergeCell ref="B431:B436"/>
    <mergeCell ref="C413:C418"/>
    <mergeCell ref="A413:A418"/>
    <mergeCell ref="B413:B418"/>
    <mergeCell ref="C419:C424"/>
    <mergeCell ref="K601:K606"/>
    <mergeCell ref="K595:K600"/>
    <mergeCell ref="K413:K418"/>
    <mergeCell ref="B419:B424"/>
    <mergeCell ref="B595:B600"/>
    <mergeCell ref="C595:C600"/>
    <mergeCell ref="J595:J600"/>
    <mergeCell ref="C601:C606"/>
    <mergeCell ref="K419:K424"/>
    <mergeCell ref="K498:K503"/>
    <mergeCell ref="K589:K594"/>
    <mergeCell ref="K570:K575"/>
    <mergeCell ref="K576:K581"/>
    <mergeCell ref="K583:K588"/>
    <mergeCell ref="K401:K406"/>
    <mergeCell ref="K387:K392"/>
    <mergeCell ref="K327:K332"/>
    <mergeCell ref="C165:C170"/>
    <mergeCell ref="C171:C176"/>
    <mergeCell ref="K207:K212"/>
    <mergeCell ref="K279:K284"/>
    <mergeCell ref="K357:K362"/>
    <mergeCell ref="K303:K308"/>
    <mergeCell ref="K261:K266"/>
    <mergeCell ref="K607:K612"/>
    <mergeCell ref="C1477:C1482"/>
    <mergeCell ref="C1489:C1494"/>
    <mergeCell ref="J1447:J1452"/>
    <mergeCell ref="J607:J612"/>
    <mergeCell ref="C631:C636"/>
    <mergeCell ref="C625:C630"/>
    <mergeCell ref="C995:C1000"/>
    <mergeCell ref="C983:C988"/>
    <mergeCell ref="J1007:J1012"/>
    <mergeCell ref="B449:B454"/>
    <mergeCell ref="B401:B406"/>
    <mergeCell ref="B456:B461"/>
    <mergeCell ref="A443:A448"/>
    <mergeCell ref="A437:A442"/>
    <mergeCell ref="A425:A430"/>
    <mergeCell ref="A407:A412"/>
    <mergeCell ref="B407:B412"/>
    <mergeCell ref="A449:A454"/>
    <mergeCell ref="A419:A424"/>
    <mergeCell ref="C407:C412"/>
    <mergeCell ref="C195:C200"/>
    <mergeCell ref="J201:J206"/>
    <mergeCell ref="J225:J230"/>
    <mergeCell ref="J207:J212"/>
    <mergeCell ref="C387:C392"/>
    <mergeCell ref="J387:J392"/>
    <mergeCell ref="A394:K394"/>
    <mergeCell ref="K201:K206"/>
    <mergeCell ref="K407:K412"/>
    <mergeCell ref="A1489:A1494"/>
    <mergeCell ref="B1489:B1494"/>
    <mergeCell ref="B1453:B1458"/>
    <mergeCell ref="B1447:B1452"/>
    <mergeCell ref="A1477:A1482"/>
    <mergeCell ref="A1471:A1476"/>
    <mergeCell ref="A1459:A1464"/>
    <mergeCell ref="B1477:B1482"/>
    <mergeCell ref="B1471:B1476"/>
    <mergeCell ref="A1483:A1488"/>
    <mergeCell ref="K1422:K1427"/>
    <mergeCell ref="A1428:K1428"/>
    <mergeCell ref="A1465:A1470"/>
    <mergeCell ref="B1465:B1470"/>
    <mergeCell ref="C1447:C1452"/>
    <mergeCell ref="C1453:C1458"/>
    <mergeCell ref="B1435:B1440"/>
    <mergeCell ref="B1441:B1446"/>
    <mergeCell ref="C1435:C1440"/>
    <mergeCell ref="C1441:C1446"/>
    <mergeCell ref="B6:K6"/>
    <mergeCell ref="C129:C134"/>
    <mergeCell ref="B129:B134"/>
    <mergeCell ref="A129:A134"/>
    <mergeCell ref="J72:J77"/>
    <mergeCell ref="K78:K83"/>
    <mergeCell ref="K108:K113"/>
    <mergeCell ref="J129:J134"/>
    <mergeCell ref="K129:K134"/>
    <mergeCell ref="C12:C17"/>
    <mergeCell ref="J171:J176"/>
    <mergeCell ref="K1301:K1306"/>
    <mergeCell ref="A114:K114"/>
    <mergeCell ref="A108:A113"/>
    <mergeCell ref="B108:B113"/>
    <mergeCell ref="C135:C140"/>
    <mergeCell ref="A123:A128"/>
    <mergeCell ref="B123:B128"/>
    <mergeCell ref="B135:B140"/>
    <mergeCell ref="J123:J128"/>
    <mergeCell ref="B1295:B1300"/>
    <mergeCell ref="C1295:C1300"/>
    <mergeCell ref="J1289:J1294"/>
    <mergeCell ref="K1289:K1294"/>
    <mergeCell ref="B1313:B1318"/>
    <mergeCell ref="A1307:A1312"/>
    <mergeCell ref="C1307:C1312"/>
    <mergeCell ref="J1307:J1312"/>
    <mergeCell ref="A1313:A1318"/>
    <mergeCell ref="C1313:C1318"/>
    <mergeCell ref="B1301:B1306"/>
    <mergeCell ref="C1301:C1306"/>
    <mergeCell ref="J1301:J1306"/>
    <mergeCell ref="B1074:B1079"/>
    <mergeCell ref="J1270:J1275"/>
    <mergeCell ref="J1282:J1287"/>
    <mergeCell ref="B1289:B1294"/>
    <mergeCell ref="B1282:B1287"/>
    <mergeCell ref="C1282:C1287"/>
    <mergeCell ref="C1289:C1294"/>
    <mergeCell ref="C1264:C1269"/>
    <mergeCell ref="A1178:A1183"/>
    <mergeCell ref="A1049:A1054"/>
    <mergeCell ref="K1062:K1067"/>
    <mergeCell ref="A1088:A1093"/>
    <mergeCell ref="B1088:B1093"/>
    <mergeCell ref="C1088:C1093"/>
    <mergeCell ref="K1088:K1093"/>
    <mergeCell ref="A1074:A1079"/>
    <mergeCell ref="C1100:C1105"/>
    <mergeCell ref="J875:J880"/>
    <mergeCell ref="J869:J874"/>
    <mergeCell ref="J857:J862"/>
    <mergeCell ref="J827:J832"/>
    <mergeCell ref="J863:J868"/>
    <mergeCell ref="J839:J844"/>
    <mergeCell ref="A643:A648"/>
    <mergeCell ref="B718:B723"/>
    <mergeCell ref="J643:J648"/>
    <mergeCell ref="B643:B648"/>
    <mergeCell ref="C643:C648"/>
    <mergeCell ref="B655:B660"/>
    <mergeCell ref="C655:C660"/>
    <mergeCell ref="J649:J654"/>
    <mergeCell ref="A655:A660"/>
    <mergeCell ref="B649:B654"/>
    <mergeCell ref="K649:K654"/>
    <mergeCell ref="J655:J660"/>
    <mergeCell ref="C649:C654"/>
    <mergeCell ref="A718:A723"/>
    <mergeCell ref="A697:K697"/>
    <mergeCell ref="C705:C710"/>
    <mergeCell ref="K655:K660"/>
    <mergeCell ref="K705:K710"/>
    <mergeCell ref="K718:K723"/>
    <mergeCell ref="K712:K717"/>
    <mergeCell ref="A637:A642"/>
    <mergeCell ref="A576:A581"/>
    <mergeCell ref="B576:B581"/>
    <mergeCell ref="C576:C581"/>
    <mergeCell ref="B637:B642"/>
    <mergeCell ref="C637:C642"/>
    <mergeCell ref="A631:A636"/>
    <mergeCell ref="B631:B636"/>
    <mergeCell ref="B625:B630"/>
    <mergeCell ref="A625:A630"/>
    <mergeCell ref="J576:J581"/>
    <mergeCell ref="A589:A594"/>
    <mergeCell ref="B589:B594"/>
    <mergeCell ref="C589:C594"/>
    <mergeCell ref="J589:J594"/>
    <mergeCell ref="J583:J588"/>
    <mergeCell ref="A583:A588"/>
    <mergeCell ref="B583:B588"/>
    <mergeCell ref="C583:C588"/>
    <mergeCell ref="K474:K479"/>
    <mergeCell ref="A570:A575"/>
    <mergeCell ref="B570:B575"/>
    <mergeCell ref="C570:C575"/>
    <mergeCell ref="J570:J575"/>
    <mergeCell ref="A486:A491"/>
    <mergeCell ref="B486:B491"/>
    <mergeCell ref="C486:C491"/>
    <mergeCell ref="A474:A479"/>
    <mergeCell ref="B474:B479"/>
    <mergeCell ref="A468:A473"/>
    <mergeCell ref="B468:B473"/>
    <mergeCell ref="C468:C473"/>
    <mergeCell ref="K468:K473"/>
    <mergeCell ref="C456:C461"/>
    <mergeCell ref="J449:J454"/>
    <mergeCell ref="K437:K442"/>
    <mergeCell ref="B443:B448"/>
    <mergeCell ref="C443:C448"/>
    <mergeCell ref="J443:J448"/>
    <mergeCell ref="K443:K448"/>
    <mergeCell ref="B437:B442"/>
    <mergeCell ref="C437:C442"/>
    <mergeCell ref="J437:J442"/>
    <mergeCell ref="C231:C236"/>
    <mergeCell ref="J231:J236"/>
    <mergeCell ref="C237:C242"/>
    <mergeCell ref="J237:J242"/>
    <mergeCell ref="K213:K218"/>
    <mergeCell ref="J219:J224"/>
    <mergeCell ref="K219:K224"/>
    <mergeCell ref="J395:J400"/>
    <mergeCell ref="K231:K236"/>
    <mergeCell ref="K237:K242"/>
    <mergeCell ref="K339:K344"/>
    <mergeCell ref="K333:K338"/>
    <mergeCell ref="K381:K386"/>
    <mergeCell ref="K225:K230"/>
    <mergeCell ref="A159:A164"/>
    <mergeCell ref="B159:B164"/>
    <mergeCell ref="A171:A176"/>
    <mergeCell ref="A153:A158"/>
    <mergeCell ref="B153:B158"/>
    <mergeCell ref="B171:B176"/>
    <mergeCell ref="A165:A170"/>
    <mergeCell ref="B165:B170"/>
    <mergeCell ref="K159:K164"/>
    <mergeCell ref="K195:K200"/>
    <mergeCell ref="K165:K170"/>
    <mergeCell ref="C159:C164"/>
    <mergeCell ref="K171:K176"/>
    <mergeCell ref="J165:J170"/>
    <mergeCell ref="J177:J182"/>
    <mergeCell ref="K177:K182"/>
    <mergeCell ref="K183:K188"/>
    <mergeCell ref="J159:J164"/>
    <mergeCell ref="A201:A206"/>
    <mergeCell ref="B201:B206"/>
    <mergeCell ref="C201:C206"/>
    <mergeCell ref="C225:C230"/>
    <mergeCell ref="C213:C218"/>
    <mergeCell ref="C219:C224"/>
    <mergeCell ref="C207:C212"/>
    <mergeCell ref="A219:A224"/>
    <mergeCell ref="A141:A146"/>
    <mergeCell ref="C153:C158"/>
    <mergeCell ref="K147:K152"/>
    <mergeCell ref="J153:J158"/>
    <mergeCell ref="K153:K158"/>
    <mergeCell ref="J135:J140"/>
    <mergeCell ref="B117:B122"/>
    <mergeCell ref="K123:K128"/>
    <mergeCell ref="B147:B152"/>
    <mergeCell ref="C147:C152"/>
    <mergeCell ref="J147:J152"/>
    <mergeCell ref="B141:B146"/>
    <mergeCell ref="K135:K140"/>
    <mergeCell ref="J141:J146"/>
    <mergeCell ref="K141:K146"/>
    <mergeCell ref="J102:J107"/>
    <mergeCell ref="C108:C113"/>
    <mergeCell ref="J108:J113"/>
    <mergeCell ref="C123:C128"/>
    <mergeCell ref="J117:J122"/>
    <mergeCell ref="A12:A17"/>
    <mergeCell ref="K36:K41"/>
    <mergeCell ref="A115:K115"/>
    <mergeCell ref="C18:C23"/>
    <mergeCell ref="J18:J23"/>
    <mergeCell ref="A66:A71"/>
    <mergeCell ref="B66:B71"/>
    <mergeCell ref="C66:C71"/>
    <mergeCell ref="J66:J71"/>
    <mergeCell ref="J36:J41"/>
    <mergeCell ref="J8:J9"/>
    <mergeCell ref="K8:K9"/>
    <mergeCell ref="A11:K11"/>
    <mergeCell ref="B8:B9"/>
    <mergeCell ref="C8:C9"/>
    <mergeCell ref="D8:D9"/>
    <mergeCell ref="E8:I8"/>
    <mergeCell ref="A78:A83"/>
    <mergeCell ref="B78:B83"/>
    <mergeCell ref="A84:A89"/>
    <mergeCell ref="B12:B17"/>
    <mergeCell ref="A18:A23"/>
    <mergeCell ref="B18:B23"/>
    <mergeCell ref="B54:B59"/>
    <mergeCell ref="B60:B65"/>
    <mergeCell ref="A54:A59"/>
    <mergeCell ref="A30:A35"/>
    <mergeCell ref="K363:K368"/>
    <mergeCell ref="K297:K302"/>
    <mergeCell ref="B309:B314"/>
    <mergeCell ref="C309:C314"/>
    <mergeCell ref="B315:B320"/>
    <mergeCell ref="C315:C320"/>
    <mergeCell ref="K351:K356"/>
    <mergeCell ref="K345:K350"/>
    <mergeCell ref="B363:B368"/>
    <mergeCell ref="J375:J380"/>
    <mergeCell ref="K375:K380"/>
    <mergeCell ref="C369:C374"/>
    <mergeCell ref="K369:K374"/>
    <mergeCell ref="J369:J374"/>
    <mergeCell ref="C357:C362"/>
    <mergeCell ref="A297:A302"/>
    <mergeCell ref="B297:B302"/>
    <mergeCell ref="C297:C302"/>
    <mergeCell ref="B345:B350"/>
    <mergeCell ref="C345:C350"/>
    <mergeCell ref="A345:A350"/>
    <mergeCell ref="B333:B338"/>
    <mergeCell ref="C333:C338"/>
    <mergeCell ref="A339:A344"/>
    <mergeCell ref="A363:A368"/>
    <mergeCell ref="C363:C368"/>
    <mergeCell ref="A309:A314"/>
    <mergeCell ref="C321:C326"/>
    <mergeCell ref="C327:C332"/>
    <mergeCell ref="A321:A326"/>
    <mergeCell ref="B321:B326"/>
    <mergeCell ref="B327:B332"/>
    <mergeCell ref="B339:B344"/>
    <mergeCell ref="A327:A332"/>
    <mergeCell ref="A72:A77"/>
    <mergeCell ref="A357:A362"/>
    <mergeCell ref="B357:B362"/>
    <mergeCell ref="B381:B386"/>
    <mergeCell ref="B369:B374"/>
    <mergeCell ref="A90:A95"/>
    <mergeCell ref="B84:B89"/>
    <mergeCell ref="B90:B95"/>
    <mergeCell ref="A237:A242"/>
    <mergeCell ref="B237:B242"/>
    <mergeCell ref="A24:A29"/>
    <mergeCell ref="C30:C35"/>
    <mergeCell ref="A36:A41"/>
    <mergeCell ref="B36:B41"/>
    <mergeCell ref="B30:B35"/>
    <mergeCell ref="C36:C41"/>
    <mergeCell ref="K72:K77"/>
    <mergeCell ref="B24:B29"/>
    <mergeCell ref="C24:C29"/>
    <mergeCell ref="C48:C53"/>
    <mergeCell ref="C42:C47"/>
    <mergeCell ref="J42:J47"/>
    <mergeCell ref="J48:J53"/>
    <mergeCell ref="B42:B47"/>
    <mergeCell ref="B72:B77"/>
    <mergeCell ref="C72:C77"/>
    <mergeCell ref="A381:A386"/>
    <mergeCell ref="C381:C386"/>
    <mergeCell ref="B279:B284"/>
    <mergeCell ref="A375:A380"/>
    <mergeCell ref="B375:B380"/>
    <mergeCell ref="A369:A374"/>
    <mergeCell ref="A279:A284"/>
    <mergeCell ref="C279:C284"/>
    <mergeCell ref="A285:A290"/>
    <mergeCell ref="A315:A320"/>
    <mergeCell ref="C78:C83"/>
    <mergeCell ref="J78:J83"/>
    <mergeCell ref="C84:C89"/>
    <mergeCell ref="C90:C95"/>
    <mergeCell ref="J84:J89"/>
    <mergeCell ref="J363:J368"/>
    <mergeCell ref="J357:J362"/>
    <mergeCell ref="A189:A194"/>
    <mergeCell ref="B189:B194"/>
    <mergeCell ref="C189:C194"/>
    <mergeCell ref="J189:J194"/>
    <mergeCell ref="A231:A236"/>
    <mergeCell ref="A207:A212"/>
    <mergeCell ref="A225:A230"/>
    <mergeCell ref="A213:A218"/>
    <mergeCell ref="K189:K194"/>
    <mergeCell ref="B219:B224"/>
    <mergeCell ref="K243:K248"/>
    <mergeCell ref="C141:C146"/>
    <mergeCell ref="C177:C182"/>
    <mergeCell ref="B231:B236"/>
    <mergeCell ref="B207:B212"/>
    <mergeCell ref="B213:B218"/>
    <mergeCell ref="B243:B248"/>
    <mergeCell ref="C243:C248"/>
    <mergeCell ref="C96:C101"/>
    <mergeCell ref="A102:A107"/>
    <mergeCell ref="B102:B107"/>
    <mergeCell ref="C102:C107"/>
    <mergeCell ref="A135:A140"/>
    <mergeCell ref="A147:A152"/>
    <mergeCell ref="J96:J101"/>
    <mergeCell ref="K84:K89"/>
    <mergeCell ref="J90:J95"/>
    <mergeCell ref="K90:K95"/>
    <mergeCell ref="K102:K107"/>
    <mergeCell ref="K96:K101"/>
    <mergeCell ref="A96:A101"/>
    <mergeCell ref="B96:B101"/>
    <mergeCell ref="A183:A188"/>
    <mergeCell ref="B183:B188"/>
    <mergeCell ref="C183:C188"/>
    <mergeCell ref="A177:A182"/>
    <mergeCell ref="B177:B182"/>
    <mergeCell ref="A261:A266"/>
    <mergeCell ref="B261:B266"/>
    <mergeCell ref="A249:A254"/>
    <mergeCell ref="C249:C254"/>
    <mergeCell ref="K249:K254"/>
    <mergeCell ref="B249:B254"/>
    <mergeCell ref="A255:A260"/>
    <mergeCell ref="B255:B260"/>
    <mergeCell ref="K255:K260"/>
    <mergeCell ref="B267:B272"/>
    <mergeCell ref="C255:C260"/>
    <mergeCell ref="C261:C266"/>
    <mergeCell ref="J261:J266"/>
    <mergeCell ref="C267:C272"/>
    <mergeCell ref="J255:J260"/>
    <mergeCell ref="K267:K272"/>
    <mergeCell ref="K273:K278"/>
    <mergeCell ref="J273:J278"/>
    <mergeCell ref="J297:J302"/>
    <mergeCell ref="K285:K290"/>
    <mergeCell ref="K291:K296"/>
    <mergeCell ref="J285:J290"/>
    <mergeCell ref="A267:A272"/>
    <mergeCell ref="A303:A308"/>
    <mergeCell ref="B303:B308"/>
    <mergeCell ref="C303:C308"/>
    <mergeCell ref="A273:A278"/>
    <mergeCell ref="B273:B278"/>
    <mergeCell ref="C273:C278"/>
    <mergeCell ref="A291:A296"/>
    <mergeCell ref="B285:B290"/>
    <mergeCell ref="C285:C290"/>
    <mergeCell ref="A333:A338"/>
    <mergeCell ref="C339:C344"/>
    <mergeCell ref="A351:A356"/>
    <mergeCell ref="C351:C356"/>
    <mergeCell ref="J183:J188"/>
    <mergeCell ref="J267:J272"/>
    <mergeCell ref="J315:J320"/>
    <mergeCell ref="J321:J326"/>
    <mergeCell ref="J279:J284"/>
    <mergeCell ref="J249:J254"/>
    <mergeCell ref="J243:J248"/>
    <mergeCell ref="J213:J218"/>
    <mergeCell ref="J195:J200"/>
    <mergeCell ref="J327:J332"/>
    <mergeCell ref="J333:J338"/>
    <mergeCell ref="B351:B356"/>
    <mergeCell ref="J303:J308"/>
    <mergeCell ref="J345:J350"/>
    <mergeCell ref="K309:K314"/>
    <mergeCell ref="K315:K320"/>
    <mergeCell ref="K321:K326"/>
    <mergeCell ref="J309:J314"/>
    <mergeCell ref="K863:K868"/>
    <mergeCell ref="K625:K630"/>
    <mergeCell ref="J631:J636"/>
    <mergeCell ref="K631:K636"/>
    <mergeCell ref="J637:J642"/>
    <mergeCell ref="K637:K642"/>
    <mergeCell ref="J625:J630"/>
    <mergeCell ref="K667:K672"/>
    <mergeCell ref="J705:J710"/>
    <mergeCell ref="K643:K648"/>
    <mergeCell ref="K839:K844"/>
    <mergeCell ref="J845:J850"/>
    <mergeCell ref="K845:K850"/>
    <mergeCell ref="K827:K832"/>
    <mergeCell ref="K730:K735"/>
    <mergeCell ref="K833:K838"/>
    <mergeCell ref="K661:K666"/>
    <mergeCell ref="K742:K747"/>
    <mergeCell ref="K691:K696"/>
    <mergeCell ref="A698:K698"/>
    <mergeCell ref="C691:C696"/>
    <mergeCell ref="J691:J696"/>
    <mergeCell ref="A691:A696"/>
    <mergeCell ref="J766:J771"/>
    <mergeCell ref="K869:K874"/>
    <mergeCell ref="J881:J886"/>
    <mergeCell ref="K881:K886"/>
    <mergeCell ref="B1068:B1073"/>
    <mergeCell ref="B1062:B1067"/>
    <mergeCell ref="C1062:C1067"/>
    <mergeCell ref="J1062:J1067"/>
    <mergeCell ref="K875:K880"/>
    <mergeCell ref="B1049:B1054"/>
    <mergeCell ref="B983:B988"/>
    <mergeCell ref="A1068:A1073"/>
    <mergeCell ref="C1068:C1073"/>
    <mergeCell ref="J1068:J1073"/>
    <mergeCell ref="K1068:K1073"/>
    <mergeCell ref="J1100:J1105"/>
    <mergeCell ref="J1106:J1111"/>
    <mergeCell ref="J1112:J1117"/>
    <mergeCell ref="C1576:C1581"/>
    <mergeCell ref="J1576:J1581"/>
    <mergeCell ref="A1263:K1263"/>
    <mergeCell ref="J1338:J1343"/>
    <mergeCell ref="K1338:K1343"/>
    <mergeCell ref="K1392:K1397"/>
    <mergeCell ref="J1483:J1488"/>
    <mergeCell ref="K1576:K1581"/>
    <mergeCell ref="K1465:K1470"/>
    <mergeCell ref="A1422:A1427"/>
    <mergeCell ref="B1508:I1508"/>
    <mergeCell ref="B1509:B1514"/>
    <mergeCell ref="C1509:C1514"/>
    <mergeCell ref="B1515:B1520"/>
    <mergeCell ref="B1551:B1556"/>
    <mergeCell ref="A1576:A1581"/>
    <mergeCell ref="B1576:B1581"/>
    <mergeCell ref="B1539:B1544"/>
    <mergeCell ref="C1539:C1544"/>
    <mergeCell ref="B1545:B1550"/>
    <mergeCell ref="J1551:J1556"/>
    <mergeCell ref="C1545:C1550"/>
    <mergeCell ref="J1545:J1550"/>
    <mergeCell ref="B1533:B1538"/>
    <mergeCell ref="B1558:B1563"/>
    <mergeCell ref="J1564:J1569"/>
    <mergeCell ref="J1570:J1575"/>
    <mergeCell ref="C1558:C1563"/>
    <mergeCell ref="J1558:J1563"/>
    <mergeCell ref="B1564:B1569"/>
    <mergeCell ref="C1564:C1569"/>
    <mergeCell ref="B1570:B1575"/>
    <mergeCell ref="C1570:C1575"/>
    <mergeCell ref="J1184:J1189"/>
    <mergeCell ref="J1190:J1195"/>
    <mergeCell ref="J1196:J1201"/>
    <mergeCell ref="J1202:J1207"/>
    <mergeCell ref="J1172:J1177"/>
    <mergeCell ref="J1178:J1183"/>
    <mergeCell ref="J1136:J1141"/>
    <mergeCell ref="J1142:J1147"/>
    <mergeCell ref="J1148:J1153"/>
    <mergeCell ref="J1154:J1159"/>
    <mergeCell ref="J1160:J1165"/>
    <mergeCell ref="J1166:J1171"/>
    <mergeCell ref="K462:K467"/>
    <mergeCell ref="B291:B296"/>
    <mergeCell ref="C291:C296"/>
    <mergeCell ref="J351:J356"/>
    <mergeCell ref="J425:J430"/>
    <mergeCell ref="J381:J386"/>
    <mergeCell ref="J419:J424"/>
    <mergeCell ref="J413:J418"/>
    <mergeCell ref="J407:J412"/>
    <mergeCell ref="J339:J344"/>
  </mergeCells>
  <printOptions/>
  <pageMargins left="0.1968503937007874" right="0.1968503937007874" top="0.5905511811023623" bottom="0" header="0.31496062992125984" footer="0.31496062992125984"/>
  <pageSetup fitToHeight="18" horizontalDpi="600" verticalDpi="600" orientation="landscape" paperSize="9" scale="75" r:id="rId1"/>
  <rowBreaks count="30" manualBreakCount="30">
    <brk id="47" max="10" man="1"/>
    <brk id="95" max="10" man="1"/>
    <brk id="152" max="10" man="1"/>
    <brk id="206" max="255" man="1"/>
    <brk id="254" max="10" man="1"/>
    <brk id="302" max="10" man="1"/>
    <brk id="350" max="10" man="1"/>
    <brk id="412" max="10" man="1"/>
    <brk id="467" max="10" man="1"/>
    <brk id="509" max="10" man="1"/>
    <brk id="551" max="10" man="1"/>
    <brk id="600" max="10" man="1"/>
    <brk id="654" max="10" man="1"/>
    <brk id="710" max="10" man="1"/>
    <brk id="765" max="10" man="1"/>
    <brk id="819" max="10" man="1"/>
    <brk id="874" max="10" man="1"/>
    <brk id="928" max="10" man="1"/>
    <brk id="982" max="10" man="1"/>
    <brk id="1030" max="255" man="1"/>
    <brk id="1087" max="10" man="1"/>
    <brk id="1141" max="10" man="1"/>
    <brk id="1195" max="10" man="1"/>
    <brk id="1250" max="10" man="1"/>
    <brk id="1306" max="10" man="1"/>
    <brk id="1355" max="10" man="1"/>
    <brk id="1403" max="10" man="1"/>
    <brk id="1452" max="10" man="1"/>
    <brk id="1501" max="10" man="1"/>
    <brk id="15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econom2345</cp:lastModifiedBy>
  <cp:lastPrinted>2015-03-18T04:47:12Z</cp:lastPrinted>
  <dcterms:created xsi:type="dcterms:W3CDTF">1996-10-08T23:32:33Z</dcterms:created>
  <dcterms:modified xsi:type="dcterms:W3CDTF">2016-08-15T09:21:53Z</dcterms:modified>
  <cp:category/>
  <cp:version/>
  <cp:contentType/>
  <cp:contentStatus/>
</cp:coreProperties>
</file>